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180" activeTab="1"/>
  </bookViews>
  <sheets>
    <sheet name="Bruges1" sheetId="1" r:id="rId1"/>
    <sheet name="Bruges2" sheetId="2" r:id="rId2"/>
    <sheet name="Bruges3" sheetId="3" r:id="rId3"/>
  </sheets>
  <definedNames/>
  <calcPr fullCalcOnLoad="1"/>
</workbook>
</file>

<file path=xl/sharedStrings.xml><?xml version="1.0" encoding="utf-8"?>
<sst xmlns="http://schemas.openxmlformats.org/spreadsheetml/2006/main" count="147" uniqueCount="42">
  <si>
    <t>1391-95</t>
  </si>
  <si>
    <t>1396-1400</t>
  </si>
  <si>
    <t>1401-05</t>
  </si>
  <si>
    <t>1406-10</t>
  </si>
  <si>
    <t>1411-15</t>
  </si>
  <si>
    <t>1416-20</t>
  </si>
  <si>
    <t>1421-25</t>
  </si>
  <si>
    <t>1426-30</t>
  </si>
  <si>
    <t>1431-35</t>
  </si>
  <si>
    <t>1436-40</t>
  </si>
  <si>
    <t>1441-45</t>
  </si>
  <si>
    <t>1446-50</t>
  </si>
  <si>
    <t>1451-55</t>
  </si>
  <si>
    <t>1456-60</t>
  </si>
  <si>
    <t>1461-65</t>
  </si>
  <si>
    <t>1466-70</t>
  </si>
  <si>
    <t>1471-75</t>
  </si>
  <si>
    <t>1476-80</t>
  </si>
  <si>
    <t>1481-85</t>
  </si>
  <si>
    <t>1486-90</t>
  </si>
  <si>
    <t>1491-95</t>
  </si>
  <si>
    <t>1496-1500</t>
  </si>
  <si>
    <t>30 ells:</t>
  </si>
  <si>
    <t>33 ells</t>
  </si>
  <si>
    <t>33 ells:</t>
  </si>
  <si>
    <t>36 e. / 10 qtr</t>
  </si>
  <si>
    <t>Ell in d.</t>
  </si>
  <si>
    <t>Fine White</t>
  </si>
  <si>
    <t>in £ groot</t>
  </si>
  <si>
    <t>in pounds groot Flemish</t>
  </si>
  <si>
    <t>May &amp; October:</t>
  </si>
  <si>
    <t>May Season of the Year</t>
  </si>
  <si>
    <t>Mean Price</t>
  </si>
  <si>
    <t>No. Ells</t>
  </si>
  <si>
    <t>October Season of the Year</t>
  </si>
  <si>
    <t>Piece</t>
  </si>
  <si>
    <t>Price for</t>
  </si>
  <si>
    <t>Price per</t>
  </si>
  <si>
    <t>Prices of Bruges' Woollens</t>
  </si>
  <si>
    <t>Prices of Bruges' Woollens in pounds groot Flemish</t>
  </si>
  <si>
    <t>Woollens</t>
  </si>
  <si>
    <t>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</si>
</sst>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4">
    <xf numFmtId="0" fontId="0" fillId="0" borderId="0" xfId="0" applyAlignment="1">
      <alignment/>
    </xf>
    <xf numFmtId="0" fontId="3" fillId="0" borderId="0" xfId="0" applyAlignment="1">
      <alignment horizontal="center"/>
    </xf>
    <xf numFmtId="164" fontId="0" fillId="0" borderId="0" xfId="0" applyAlignment="1">
      <alignment/>
    </xf>
    <xf numFmtId="164" fontId="3" fillId="0" borderId="0" xfId="0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workbookViewId="0" topLeftCell="A1">
      <pane xSplit="1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8.421875" style="1" customWidth="1"/>
    <col min="2" max="2" width="8.421875" style="2" customWidth="1"/>
    <col min="3" max="3" width="10.140625" style="2" customWidth="1"/>
    <col min="4" max="4" width="8.421875" style="2" customWidth="1"/>
    <col min="5" max="5" width="10.140625" style="2" customWidth="1"/>
    <col min="6" max="7" width="8.421875" style="2" customWidth="1"/>
    <col min="8" max="8" width="10.140625" style="2" customWidth="1"/>
    <col min="9" max="9" width="8.421875" style="2" customWidth="1"/>
    <col min="10" max="10" width="10.140625" style="2" customWidth="1"/>
    <col min="12" max="12" width="15.7109375" style="2" customWidth="1"/>
    <col min="13" max="13" width="15.7109375" style="0" customWidth="1"/>
    <col min="15" max="15" width="11.140625" style="2" customWidth="1"/>
  </cols>
  <sheetData>
    <row r="1" ht="12.75">
      <c r="C1" s="3" t="s">
        <v>38</v>
      </c>
    </row>
    <row r="2" ht="12.75">
      <c r="C2" s="3" t="s">
        <v>29</v>
      </c>
    </row>
    <row r="3" ht="12.75">
      <c r="C3" s="3"/>
    </row>
    <row r="4" spans="1:15" ht="12.75">
      <c r="A4" s="1" t="s">
        <v>41</v>
      </c>
      <c r="B4" s="3" t="s">
        <v>31</v>
      </c>
      <c r="C4" s="3"/>
      <c r="D4" s="3"/>
      <c r="E4" s="3"/>
      <c r="G4" s="3" t="s">
        <v>34</v>
      </c>
      <c r="H4" s="3"/>
      <c r="I4" s="3"/>
      <c r="J4" s="3"/>
      <c r="L4" s="3" t="s">
        <v>32</v>
      </c>
      <c r="M4" s="3" t="s">
        <v>32</v>
      </c>
      <c r="O4" s="3" t="s">
        <v>27</v>
      </c>
    </row>
    <row r="5" spans="2:15" ht="12.75">
      <c r="B5" s="3" t="s">
        <v>33</v>
      </c>
      <c r="C5" s="3" t="s">
        <v>37</v>
      </c>
      <c r="D5" s="3" t="s">
        <v>37</v>
      </c>
      <c r="E5" s="3" t="s">
        <v>36</v>
      </c>
      <c r="G5" s="3" t="s">
        <v>33</v>
      </c>
      <c r="H5" s="3" t="s">
        <v>37</v>
      </c>
      <c r="I5" s="3" t="s">
        <v>37</v>
      </c>
      <c r="J5" s="3" t="s">
        <v>36</v>
      </c>
      <c r="L5" s="3" t="s">
        <v>30</v>
      </c>
      <c r="M5" s="3" t="s">
        <v>30</v>
      </c>
      <c r="O5" s="3" t="s">
        <v>40</v>
      </c>
    </row>
    <row r="6" spans="2:15" ht="12.75">
      <c r="B6" s="3"/>
      <c r="C6" s="3" t="s">
        <v>35</v>
      </c>
      <c r="D6" s="3" t="s">
        <v>26</v>
      </c>
      <c r="E6" s="3" t="s">
        <v>23</v>
      </c>
      <c r="G6" s="3"/>
      <c r="H6" s="3" t="s">
        <v>35</v>
      </c>
      <c r="I6" s="3" t="s">
        <v>26</v>
      </c>
      <c r="J6" s="3" t="s">
        <v>23</v>
      </c>
      <c r="L6" s="3" t="s">
        <v>24</v>
      </c>
      <c r="M6" s="3" t="s">
        <v>22</v>
      </c>
      <c r="O6" s="3" t="s">
        <v>25</v>
      </c>
    </row>
    <row r="7" spans="3:15" ht="12.75">
      <c r="C7" s="3" t="s">
        <v>28</v>
      </c>
      <c r="E7" s="3" t="s">
        <v>28</v>
      </c>
      <c r="H7" s="3" t="s">
        <v>28</v>
      </c>
      <c r="J7" s="3" t="s">
        <v>28</v>
      </c>
      <c r="L7" s="3" t="s">
        <v>28</v>
      </c>
      <c r="M7" s="3" t="s">
        <v>28</v>
      </c>
      <c r="O7" s="3" t="s">
        <v>28</v>
      </c>
    </row>
    <row r="8" ht="12.75">
      <c r="M8" s="2"/>
    </row>
    <row r="9" spans="1:13" ht="12.75">
      <c r="A9" s="1">
        <v>1390</v>
      </c>
      <c r="B9" s="2">
        <v>38.5</v>
      </c>
      <c r="C9" s="2">
        <v>10</v>
      </c>
      <c r="D9" s="2">
        <f aca="true" t="shared" si="0" ref="D9:D40">(C9*240)/B9</f>
        <v>62.33766233766234</v>
      </c>
      <c r="E9" s="2">
        <f aca="true" t="shared" si="1" ref="E9:E40">33*(D9/240)</f>
        <v>8.571428571428571</v>
      </c>
      <c r="G9" s="2">
        <v>32</v>
      </c>
      <c r="H9" s="2">
        <v>6</v>
      </c>
      <c r="I9" s="2">
        <f aca="true" t="shared" si="2" ref="I9:I40">(H9*240)/G9</f>
        <v>45</v>
      </c>
      <c r="J9" s="2">
        <f aca="true" t="shared" si="3" ref="J9:J40">33*(I9/240)</f>
        <v>6.1875</v>
      </c>
      <c r="L9" s="2">
        <f aca="true" t="shared" si="4" ref="L9:L40">MEDIAN(E9,J9)</f>
        <v>7.379464285714286</v>
      </c>
      <c r="M9" s="2">
        <f aca="true" t="shared" si="5" ref="M9:M40">L9*(30/33)</f>
        <v>6.708603896103896</v>
      </c>
    </row>
    <row r="10" spans="1:13" ht="12.75">
      <c r="A10" s="1">
        <v>1391</v>
      </c>
      <c r="B10" s="2">
        <v>38.5</v>
      </c>
      <c r="C10" s="2">
        <v>9.5</v>
      </c>
      <c r="D10" s="2">
        <f t="shared" si="0"/>
        <v>59.22077922077922</v>
      </c>
      <c r="E10" s="2">
        <f t="shared" si="1"/>
        <v>8.142857142857142</v>
      </c>
      <c r="G10" s="2">
        <v>32</v>
      </c>
      <c r="H10" s="2">
        <v>5.8</v>
      </c>
      <c r="I10" s="2">
        <f t="shared" si="2"/>
        <v>43.5</v>
      </c>
      <c r="J10" s="2">
        <f t="shared" si="3"/>
        <v>5.98125</v>
      </c>
      <c r="L10" s="2">
        <f t="shared" si="4"/>
        <v>7.062053571428571</v>
      </c>
      <c r="M10" s="2">
        <f t="shared" si="5"/>
        <v>6.4200487012987</v>
      </c>
    </row>
    <row r="11" spans="1:13" ht="12.75">
      <c r="A11" s="1">
        <v>1392</v>
      </c>
      <c r="B11" s="2">
        <v>38.5</v>
      </c>
      <c r="C11" s="2">
        <v>9.5</v>
      </c>
      <c r="D11" s="2">
        <f t="shared" si="0"/>
        <v>59.22077922077922</v>
      </c>
      <c r="E11" s="2">
        <f t="shared" si="1"/>
        <v>8.142857142857142</v>
      </c>
      <c r="G11" s="2">
        <v>32</v>
      </c>
      <c r="H11" s="2">
        <f>H10-0.33333*(H10-H13)</f>
        <v>5.533336</v>
      </c>
      <c r="I11" s="2">
        <f t="shared" si="2"/>
        <v>41.50002</v>
      </c>
      <c r="J11" s="2">
        <f t="shared" si="3"/>
        <v>5.70625275</v>
      </c>
      <c r="L11" s="2">
        <f t="shared" si="4"/>
        <v>6.924554946428572</v>
      </c>
      <c r="M11" s="2">
        <f t="shared" si="5"/>
        <v>6.295049951298701</v>
      </c>
    </row>
    <row r="12" spans="1:13" ht="12.75">
      <c r="A12" s="1">
        <v>1393</v>
      </c>
      <c r="B12" s="2">
        <v>38.5</v>
      </c>
      <c r="C12" s="2">
        <v>9.5</v>
      </c>
      <c r="D12" s="2">
        <f t="shared" si="0"/>
        <v>59.22077922077922</v>
      </c>
      <c r="E12" s="2">
        <f t="shared" si="1"/>
        <v>8.142857142857142</v>
      </c>
      <c r="G12" s="2">
        <v>32</v>
      </c>
      <c r="H12" s="2">
        <f>H10-0.66667*(H10-H13)</f>
        <v>5.266664</v>
      </c>
      <c r="I12" s="2">
        <f t="shared" si="2"/>
        <v>39.499979999999994</v>
      </c>
      <c r="J12" s="2">
        <f t="shared" si="3"/>
        <v>5.431247249999999</v>
      </c>
      <c r="L12" s="2">
        <f t="shared" si="4"/>
        <v>6.78705219642857</v>
      </c>
      <c r="M12" s="2">
        <f t="shared" si="5"/>
        <v>6.1700474512987</v>
      </c>
    </row>
    <row r="13" spans="1:13" ht="12.75">
      <c r="A13" s="1">
        <v>1394</v>
      </c>
      <c r="B13" s="2">
        <v>38.5</v>
      </c>
      <c r="C13" s="2">
        <v>9.5</v>
      </c>
      <c r="D13" s="2">
        <f t="shared" si="0"/>
        <v>59.22077922077922</v>
      </c>
      <c r="E13" s="2">
        <f t="shared" si="1"/>
        <v>8.142857142857142</v>
      </c>
      <c r="G13" s="2">
        <v>32</v>
      </c>
      <c r="H13" s="2">
        <v>5</v>
      </c>
      <c r="I13" s="2">
        <f t="shared" si="2"/>
        <v>37.5</v>
      </c>
      <c r="J13" s="2">
        <f t="shared" si="3"/>
        <v>5.15625</v>
      </c>
      <c r="L13" s="2">
        <f t="shared" si="4"/>
        <v>6.649553571428571</v>
      </c>
      <c r="M13" s="2">
        <f t="shared" si="5"/>
        <v>6.045048701298701</v>
      </c>
    </row>
    <row r="14" spans="1:13" ht="12.75">
      <c r="A14" s="1">
        <v>1395</v>
      </c>
      <c r="B14" s="2">
        <v>38.5</v>
      </c>
      <c r="C14" s="2">
        <v>9.5</v>
      </c>
      <c r="D14" s="2">
        <f t="shared" si="0"/>
        <v>59.22077922077922</v>
      </c>
      <c r="E14" s="2">
        <f t="shared" si="1"/>
        <v>8.142857142857142</v>
      </c>
      <c r="G14" s="2">
        <v>32</v>
      </c>
      <c r="H14" s="2">
        <v>5.25</v>
      </c>
      <c r="I14" s="2">
        <f t="shared" si="2"/>
        <v>39.375</v>
      </c>
      <c r="J14" s="2">
        <f t="shared" si="3"/>
        <v>5.4140625</v>
      </c>
      <c r="L14" s="2">
        <f t="shared" si="4"/>
        <v>6.778459821428571</v>
      </c>
      <c r="M14" s="2">
        <f t="shared" si="5"/>
        <v>6.1622362012987</v>
      </c>
    </row>
    <row r="15" spans="1:13" ht="12.75">
      <c r="A15" s="1">
        <v>1396</v>
      </c>
      <c r="B15" s="2">
        <v>38.5</v>
      </c>
      <c r="C15" s="2">
        <v>9.5</v>
      </c>
      <c r="D15" s="2">
        <f t="shared" si="0"/>
        <v>59.22077922077922</v>
      </c>
      <c r="E15" s="2">
        <f t="shared" si="1"/>
        <v>8.142857142857142</v>
      </c>
      <c r="G15" s="2">
        <v>32</v>
      </c>
      <c r="H15" s="2">
        <v>5.25</v>
      </c>
      <c r="I15" s="2">
        <f t="shared" si="2"/>
        <v>39.375</v>
      </c>
      <c r="J15" s="2">
        <f t="shared" si="3"/>
        <v>5.4140625</v>
      </c>
      <c r="L15" s="2">
        <f t="shared" si="4"/>
        <v>6.778459821428571</v>
      </c>
      <c r="M15" s="2">
        <f t="shared" si="5"/>
        <v>6.1622362012987</v>
      </c>
    </row>
    <row r="16" spans="1:13" ht="12.75">
      <c r="A16" s="1">
        <v>1397</v>
      </c>
      <c r="B16" s="2">
        <v>38.5</v>
      </c>
      <c r="C16" s="2">
        <v>9</v>
      </c>
      <c r="D16" s="2">
        <f t="shared" si="0"/>
        <v>56.103896103896105</v>
      </c>
      <c r="E16" s="2">
        <f t="shared" si="1"/>
        <v>7.714285714285714</v>
      </c>
      <c r="G16" s="2">
        <v>32</v>
      </c>
      <c r="H16" s="2">
        <v>5.25</v>
      </c>
      <c r="I16" s="2">
        <f t="shared" si="2"/>
        <v>39.375</v>
      </c>
      <c r="J16" s="2">
        <f t="shared" si="3"/>
        <v>5.4140625</v>
      </c>
      <c r="L16" s="2">
        <f t="shared" si="4"/>
        <v>6.564174107142858</v>
      </c>
      <c r="M16" s="2">
        <f t="shared" si="5"/>
        <v>5.9674310064935066</v>
      </c>
    </row>
    <row r="17" spans="1:13" ht="12.75">
      <c r="A17" s="1">
        <v>1398</v>
      </c>
      <c r="B17" s="2">
        <v>38.5</v>
      </c>
      <c r="C17" s="2">
        <v>9.5</v>
      </c>
      <c r="D17" s="2">
        <f t="shared" si="0"/>
        <v>59.22077922077922</v>
      </c>
      <c r="E17" s="2">
        <f t="shared" si="1"/>
        <v>8.142857142857142</v>
      </c>
      <c r="G17" s="2">
        <v>32</v>
      </c>
      <c r="H17" s="2">
        <v>5.25</v>
      </c>
      <c r="I17" s="2">
        <f t="shared" si="2"/>
        <v>39.375</v>
      </c>
      <c r="J17" s="2">
        <f t="shared" si="3"/>
        <v>5.4140625</v>
      </c>
      <c r="L17" s="2">
        <f t="shared" si="4"/>
        <v>6.778459821428571</v>
      </c>
      <c r="M17" s="2">
        <f t="shared" si="5"/>
        <v>6.1622362012987</v>
      </c>
    </row>
    <row r="18" spans="1:13" ht="12.75">
      <c r="A18" s="1">
        <v>1399</v>
      </c>
      <c r="B18" s="2">
        <v>38.5</v>
      </c>
      <c r="C18" s="2">
        <v>9.75</v>
      </c>
      <c r="D18" s="2">
        <f t="shared" si="0"/>
        <v>60.77922077922078</v>
      </c>
      <c r="E18" s="2">
        <f t="shared" si="1"/>
        <v>8.357142857142856</v>
      </c>
      <c r="G18" s="2">
        <v>32</v>
      </c>
      <c r="H18" s="2">
        <v>5.25</v>
      </c>
      <c r="I18" s="2">
        <f t="shared" si="2"/>
        <v>39.375</v>
      </c>
      <c r="J18" s="2">
        <f t="shared" si="3"/>
        <v>5.4140625</v>
      </c>
      <c r="L18" s="2">
        <f t="shared" si="4"/>
        <v>6.885602678571428</v>
      </c>
      <c r="M18" s="2">
        <f t="shared" si="5"/>
        <v>6.259638798701298</v>
      </c>
    </row>
    <row r="19" spans="1:13" ht="12.75">
      <c r="A19" s="1">
        <v>1400</v>
      </c>
      <c r="B19" s="2">
        <v>38.5</v>
      </c>
      <c r="C19" s="2">
        <v>9.75</v>
      </c>
      <c r="D19" s="2">
        <f t="shared" si="0"/>
        <v>60.77922077922078</v>
      </c>
      <c r="E19" s="2">
        <f t="shared" si="1"/>
        <v>8.357142857142856</v>
      </c>
      <c r="G19" s="2">
        <v>32</v>
      </c>
      <c r="H19" s="2">
        <v>5.5</v>
      </c>
      <c r="I19" s="2">
        <f t="shared" si="2"/>
        <v>41.25</v>
      </c>
      <c r="J19" s="2">
        <f t="shared" si="3"/>
        <v>5.671875</v>
      </c>
      <c r="L19" s="2">
        <f t="shared" si="4"/>
        <v>7.014508928571428</v>
      </c>
      <c r="M19" s="2">
        <f t="shared" si="5"/>
        <v>6.376826298701298</v>
      </c>
    </row>
    <row r="20" spans="1:13" ht="12.75">
      <c r="A20" s="1">
        <v>1401</v>
      </c>
      <c r="B20" s="2">
        <v>38.5</v>
      </c>
      <c r="C20" s="2">
        <v>10</v>
      </c>
      <c r="D20" s="2">
        <f t="shared" si="0"/>
        <v>62.33766233766234</v>
      </c>
      <c r="E20" s="2">
        <f t="shared" si="1"/>
        <v>8.571428571428571</v>
      </c>
      <c r="G20" s="2">
        <v>32</v>
      </c>
      <c r="H20" s="2">
        <v>5.5</v>
      </c>
      <c r="I20" s="2">
        <f t="shared" si="2"/>
        <v>41.25</v>
      </c>
      <c r="J20" s="2">
        <f t="shared" si="3"/>
        <v>5.671875</v>
      </c>
      <c r="L20" s="2">
        <f t="shared" si="4"/>
        <v>7.121651785714286</v>
      </c>
      <c r="M20" s="2">
        <f t="shared" si="5"/>
        <v>6.474228896103896</v>
      </c>
    </row>
    <row r="21" spans="1:13" ht="12.75">
      <c r="A21" s="1">
        <v>1402</v>
      </c>
      <c r="B21" s="2">
        <v>38.5</v>
      </c>
      <c r="C21" s="2">
        <v>9.5</v>
      </c>
      <c r="D21" s="2">
        <f t="shared" si="0"/>
        <v>59.22077922077922</v>
      </c>
      <c r="E21" s="2">
        <f t="shared" si="1"/>
        <v>8.142857142857142</v>
      </c>
      <c r="G21" s="2">
        <v>32</v>
      </c>
      <c r="H21" s="2">
        <v>6</v>
      </c>
      <c r="I21" s="2">
        <f t="shared" si="2"/>
        <v>45</v>
      </c>
      <c r="J21" s="2">
        <f t="shared" si="3"/>
        <v>6.1875</v>
      </c>
      <c r="L21" s="2">
        <f t="shared" si="4"/>
        <v>7.165178571428571</v>
      </c>
      <c r="M21" s="2">
        <f t="shared" si="5"/>
        <v>6.5137987012987</v>
      </c>
    </row>
    <row r="22" spans="1:13" ht="12.75">
      <c r="A22" s="1">
        <v>1403</v>
      </c>
      <c r="B22" s="2">
        <v>38.958</v>
      </c>
      <c r="C22" s="2">
        <v>10</v>
      </c>
      <c r="D22" s="2">
        <f t="shared" si="0"/>
        <v>61.60480517480364</v>
      </c>
      <c r="E22" s="2">
        <f t="shared" si="1"/>
        <v>8.470660711535501</v>
      </c>
      <c r="G22" s="2">
        <v>32</v>
      </c>
      <c r="H22" s="2">
        <v>6.25</v>
      </c>
      <c r="I22" s="2">
        <f t="shared" si="2"/>
        <v>46.875</v>
      </c>
      <c r="J22" s="2">
        <f t="shared" si="3"/>
        <v>6.4453125</v>
      </c>
      <c r="L22" s="2">
        <f t="shared" si="4"/>
        <v>7.457986605767751</v>
      </c>
      <c r="M22" s="2">
        <f t="shared" si="5"/>
        <v>6.779987823425228</v>
      </c>
    </row>
    <row r="23" spans="1:13" ht="12.75">
      <c r="A23" s="1">
        <v>1404</v>
      </c>
      <c r="B23" s="2">
        <v>38.958</v>
      </c>
      <c r="C23" s="2">
        <v>10</v>
      </c>
      <c r="D23" s="2">
        <f t="shared" si="0"/>
        <v>61.60480517480364</v>
      </c>
      <c r="E23" s="2">
        <f t="shared" si="1"/>
        <v>8.470660711535501</v>
      </c>
      <c r="G23" s="2">
        <v>32</v>
      </c>
      <c r="H23" s="2">
        <v>6.25</v>
      </c>
      <c r="I23" s="2">
        <f t="shared" si="2"/>
        <v>46.875</v>
      </c>
      <c r="J23" s="2">
        <f t="shared" si="3"/>
        <v>6.4453125</v>
      </c>
      <c r="L23" s="2">
        <f t="shared" si="4"/>
        <v>7.457986605767751</v>
      </c>
      <c r="M23" s="2">
        <f t="shared" si="5"/>
        <v>6.779987823425228</v>
      </c>
    </row>
    <row r="24" spans="1:13" ht="12.75">
      <c r="A24" s="1">
        <v>1405</v>
      </c>
      <c r="B24" s="2">
        <v>38.958</v>
      </c>
      <c r="C24" s="2">
        <v>9.5</v>
      </c>
      <c r="D24" s="2">
        <f t="shared" si="0"/>
        <v>58.524564916063454</v>
      </c>
      <c r="E24" s="2">
        <f t="shared" si="1"/>
        <v>8.047127675958725</v>
      </c>
      <c r="G24" s="2">
        <v>32</v>
      </c>
      <c r="H24" s="2">
        <v>6.25</v>
      </c>
      <c r="I24" s="2">
        <f t="shared" si="2"/>
        <v>46.875</v>
      </c>
      <c r="J24" s="2">
        <f t="shared" si="3"/>
        <v>6.4453125</v>
      </c>
      <c r="L24" s="2">
        <f t="shared" si="4"/>
        <v>7.246220087979363</v>
      </c>
      <c r="M24" s="2">
        <f t="shared" si="5"/>
        <v>6.587472807253966</v>
      </c>
    </row>
    <row r="25" spans="1:15" ht="12.75">
      <c r="A25" s="1">
        <v>1406</v>
      </c>
      <c r="B25" s="2">
        <v>38.958</v>
      </c>
      <c r="C25" s="2">
        <v>9.5</v>
      </c>
      <c r="D25" s="2">
        <f t="shared" si="0"/>
        <v>58.524564916063454</v>
      </c>
      <c r="E25" s="2">
        <f t="shared" si="1"/>
        <v>8.047127675958725</v>
      </c>
      <c r="G25" s="2">
        <v>32</v>
      </c>
      <c r="H25" s="2">
        <v>6.25</v>
      </c>
      <c r="I25" s="2">
        <f t="shared" si="2"/>
        <v>46.875</v>
      </c>
      <c r="J25" s="2">
        <f t="shared" si="3"/>
        <v>6.4453125</v>
      </c>
      <c r="L25" s="2">
        <f t="shared" si="4"/>
        <v>7.246220087979363</v>
      </c>
      <c r="M25" s="2">
        <f t="shared" si="5"/>
        <v>6.587472807253966</v>
      </c>
      <c r="O25" s="2">
        <v>4.5</v>
      </c>
    </row>
    <row r="26" spans="1:15" ht="12.75">
      <c r="A26" s="1">
        <v>1407</v>
      </c>
      <c r="B26" s="2">
        <v>33</v>
      </c>
      <c r="C26" s="2">
        <f>(C25+C27)/2</f>
        <v>8.55</v>
      </c>
      <c r="D26" s="2">
        <f t="shared" si="0"/>
        <v>62.18181818181818</v>
      </c>
      <c r="E26" s="2">
        <f t="shared" si="1"/>
        <v>8.55</v>
      </c>
      <c r="G26" s="2">
        <v>32</v>
      </c>
      <c r="H26" s="2">
        <v>6.25</v>
      </c>
      <c r="I26" s="2">
        <f t="shared" si="2"/>
        <v>46.875</v>
      </c>
      <c r="J26" s="2">
        <f t="shared" si="3"/>
        <v>6.4453125</v>
      </c>
      <c r="L26" s="2">
        <f t="shared" si="4"/>
        <v>7.49765625</v>
      </c>
      <c r="M26" s="2">
        <f t="shared" si="5"/>
        <v>6.816051136363637</v>
      </c>
      <c r="O26" s="2">
        <v>4.5</v>
      </c>
    </row>
    <row r="27" spans="1:15" ht="12.75">
      <c r="A27" s="1">
        <v>1408</v>
      </c>
      <c r="B27" s="2">
        <v>33</v>
      </c>
      <c r="C27" s="2">
        <v>7.6</v>
      </c>
      <c r="D27" s="2">
        <f t="shared" si="0"/>
        <v>55.27272727272727</v>
      </c>
      <c r="E27" s="2">
        <f t="shared" si="1"/>
        <v>7.6000000000000005</v>
      </c>
      <c r="G27" s="2">
        <v>33</v>
      </c>
      <c r="H27" s="2">
        <v>6</v>
      </c>
      <c r="I27" s="2">
        <f t="shared" si="2"/>
        <v>43.63636363636363</v>
      </c>
      <c r="J27" s="2">
        <f t="shared" si="3"/>
        <v>5.999999999999999</v>
      </c>
      <c r="L27" s="2">
        <f t="shared" si="4"/>
        <v>6.8</v>
      </c>
      <c r="M27" s="2">
        <f t="shared" si="5"/>
        <v>6.181818181818182</v>
      </c>
      <c r="O27" s="2">
        <v>4.5</v>
      </c>
    </row>
    <row r="28" spans="1:15" ht="12.75">
      <c r="A28" s="1">
        <v>1409</v>
      </c>
      <c r="B28" s="2">
        <v>33</v>
      </c>
      <c r="C28" s="2">
        <v>6</v>
      </c>
      <c r="D28" s="2">
        <f t="shared" si="0"/>
        <v>43.63636363636363</v>
      </c>
      <c r="E28" s="2">
        <f t="shared" si="1"/>
        <v>5.999999999999999</v>
      </c>
      <c r="G28" s="2">
        <v>33</v>
      </c>
      <c r="H28" s="2">
        <f>(H27+H29)/2</f>
        <v>5.85</v>
      </c>
      <c r="I28" s="2">
        <f t="shared" si="2"/>
        <v>42.54545454545455</v>
      </c>
      <c r="J28" s="2">
        <f t="shared" si="3"/>
        <v>5.8500000000000005</v>
      </c>
      <c r="L28" s="2">
        <f t="shared" si="4"/>
        <v>5.925</v>
      </c>
      <c r="M28" s="2">
        <f t="shared" si="5"/>
        <v>5.386363636363636</v>
      </c>
      <c r="O28" s="2">
        <v>4.5</v>
      </c>
    </row>
    <row r="29" spans="1:15" ht="12.75">
      <c r="A29" s="1">
        <v>1410</v>
      </c>
      <c r="B29" s="2">
        <v>33</v>
      </c>
      <c r="C29" s="2">
        <f>(C28+C30)/2</f>
        <v>6.125</v>
      </c>
      <c r="D29" s="2">
        <f t="shared" si="0"/>
        <v>44.54545454545455</v>
      </c>
      <c r="E29" s="2">
        <f t="shared" si="1"/>
        <v>6.125</v>
      </c>
      <c r="G29" s="2">
        <v>33</v>
      </c>
      <c r="H29" s="2">
        <v>5.7</v>
      </c>
      <c r="I29" s="2">
        <f t="shared" si="2"/>
        <v>41.45454545454545</v>
      </c>
      <c r="J29" s="2">
        <f t="shared" si="3"/>
        <v>5.7</v>
      </c>
      <c r="L29" s="2">
        <f t="shared" si="4"/>
        <v>5.9125</v>
      </c>
      <c r="M29" s="2">
        <f t="shared" si="5"/>
        <v>5.374999999999999</v>
      </c>
      <c r="O29" s="2">
        <v>4.55</v>
      </c>
    </row>
    <row r="30" spans="1:15" ht="12.75">
      <c r="A30" s="1">
        <v>1411</v>
      </c>
      <c r="B30" s="2">
        <v>33</v>
      </c>
      <c r="C30" s="2">
        <f>(C28+C32)/2</f>
        <v>6.25</v>
      </c>
      <c r="D30" s="2">
        <f t="shared" si="0"/>
        <v>45.45454545454545</v>
      </c>
      <c r="E30" s="2">
        <f t="shared" si="1"/>
        <v>6.25</v>
      </c>
      <c r="G30" s="2">
        <v>33</v>
      </c>
      <c r="H30" s="2">
        <f>(H29+H31)/2</f>
        <v>5.6625</v>
      </c>
      <c r="I30" s="2">
        <f t="shared" si="2"/>
        <v>41.18181818181818</v>
      </c>
      <c r="J30" s="2">
        <f t="shared" si="3"/>
        <v>5.6625</v>
      </c>
      <c r="L30" s="2">
        <f t="shared" si="4"/>
        <v>5.95625</v>
      </c>
      <c r="M30" s="2">
        <f t="shared" si="5"/>
        <v>5.414772727272727</v>
      </c>
      <c r="O30" s="2">
        <v>4.6</v>
      </c>
    </row>
    <row r="31" spans="1:15" ht="12.75">
      <c r="A31" s="1">
        <v>1412</v>
      </c>
      <c r="B31" s="2">
        <v>33</v>
      </c>
      <c r="C31" s="2">
        <f>(C30+C32)/2</f>
        <v>6.375</v>
      </c>
      <c r="D31" s="2">
        <f t="shared" si="0"/>
        <v>46.36363636363637</v>
      </c>
      <c r="E31" s="2">
        <f t="shared" si="1"/>
        <v>6.375000000000001</v>
      </c>
      <c r="G31" s="2">
        <v>33</v>
      </c>
      <c r="H31" s="2">
        <f>(H29+H33)/2</f>
        <v>5.625</v>
      </c>
      <c r="I31" s="2">
        <f t="shared" si="2"/>
        <v>40.90909090909091</v>
      </c>
      <c r="J31" s="2">
        <f t="shared" si="3"/>
        <v>5.625</v>
      </c>
      <c r="L31" s="2">
        <f t="shared" si="4"/>
        <v>6</v>
      </c>
      <c r="M31" s="2">
        <f t="shared" si="5"/>
        <v>5.454545454545454</v>
      </c>
      <c r="O31" s="2">
        <v>4.8</v>
      </c>
    </row>
    <row r="32" spans="1:15" ht="12.75">
      <c r="A32" s="1">
        <v>1413</v>
      </c>
      <c r="B32" s="2">
        <v>33</v>
      </c>
      <c r="C32" s="2">
        <v>6.5</v>
      </c>
      <c r="D32" s="2">
        <f t="shared" si="0"/>
        <v>47.27272727272727</v>
      </c>
      <c r="E32" s="2">
        <f t="shared" si="1"/>
        <v>6.5</v>
      </c>
      <c r="G32" s="2">
        <v>33</v>
      </c>
      <c r="H32" s="2">
        <f>(H31+H33)/2</f>
        <v>5.5875</v>
      </c>
      <c r="I32" s="2">
        <f t="shared" si="2"/>
        <v>40.63636363636363</v>
      </c>
      <c r="J32" s="2">
        <f t="shared" si="3"/>
        <v>5.5874999999999995</v>
      </c>
      <c r="L32" s="2">
        <f t="shared" si="4"/>
        <v>6.043749999999999</v>
      </c>
      <c r="M32" s="2">
        <f t="shared" si="5"/>
        <v>5.494318181818181</v>
      </c>
      <c r="O32" s="2">
        <v>4.8</v>
      </c>
    </row>
    <row r="33" spans="1:15" ht="12.75">
      <c r="A33" s="1">
        <v>1414</v>
      </c>
      <c r="B33" s="2">
        <v>33</v>
      </c>
      <c r="C33" s="2">
        <v>7</v>
      </c>
      <c r="D33" s="2">
        <f t="shared" si="0"/>
        <v>50.90909090909091</v>
      </c>
      <c r="E33" s="2">
        <f t="shared" si="1"/>
        <v>6.999999999999999</v>
      </c>
      <c r="G33" s="2">
        <v>33</v>
      </c>
      <c r="H33" s="2">
        <v>5.55</v>
      </c>
      <c r="I33" s="2">
        <f t="shared" si="2"/>
        <v>40.36363636363637</v>
      </c>
      <c r="J33" s="2">
        <f t="shared" si="3"/>
        <v>5.55</v>
      </c>
      <c r="L33" s="2">
        <f t="shared" si="4"/>
        <v>6.2749999999999995</v>
      </c>
      <c r="M33" s="2">
        <f t="shared" si="5"/>
        <v>5.704545454545454</v>
      </c>
      <c r="O33" s="2">
        <v>4.8</v>
      </c>
    </row>
    <row r="34" spans="1:15" ht="12.75">
      <c r="A34" s="1">
        <v>1415</v>
      </c>
      <c r="B34" s="2">
        <v>33</v>
      </c>
      <c r="C34" s="2">
        <v>6.8</v>
      </c>
      <c r="D34" s="2">
        <f t="shared" si="0"/>
        <v>49.45454545454545</v>
      </c>
      <c r="E34" s="2">
        <f t="shared" si="1"/>
        <v>6.8</v>
      </c>
      <c r="G34" s="2">
        <v>33</v>
      </c>
      <c r="H34" s="2">
        <v>5.5</v>
      </c>
      <c r="I34" s="2">
        <f t="shared" si="2"/>
        <v>40</v>
      </c>
      <c r="J34" s="2">
        <f t="shared" si="3"/>
        <v>5.5</v>
      </c>
      <c r="L34" s="2">
        <f t="shared" si="4"/>
        <v>6.15</v>
      </c>
      <c r="M34" s="2">
        <f t="shared" si="5"/>
        <v>5.590909090909091</v>
      </c>
      <c r="O34" s="2">
        <v>4.7</v>
      </c>
    </row>
    <row r="35" spans="1:15" ht="12.75">
      <c r="A35" s="1">
        <v>1416</v>
      </c>
      <c r="B35" s="2">
        <v>33</v>
      </c>
      <c r="C35" s="2">
        <v>7</v>
      </c>
      <c r="D35" s="2">
        <f t="shared" si="0"/>
        <v>50.90909090909091</v>
      </c>
      <c r="E35" s="2">
        <f t="shared" si="1"/>
        <v>6.999999999999999</v>
      </c>
      <c r="G35" s="2">
        <v>33</v>
      </c>
      <c r="H35" s="2">
        <v>5.5</v>
      </c>
      <c r="I35" s="2">
        <f t="shared" si="2"/>
        <v>40</v>
      </c>
      <c r="J35" s="2">
        <f t="shared" si="3"/>
        <v>5.5</v>
      </c>
      <c r="L35" s="2">
        <f t="shared" si="4"/>
        <v>6.25</v>
      </c>
      <c r="M35" s="2">
        <f t="shared" si="5"/>
        <v>5.681818181818182</v>
      </c>
      <c r="O35" s="2">
        <v>4.8</v>
      </c>
    </row>
    <row r="36" spans="1:15" ht="12.75">
      <c r="A36" s="1">
        <v>1417</v>
      </c>
      <c r="B36" s="2">
        <v>33</v>
      </c>
      <c r="C36" s="2">
        <v>6.5</v>
      </c>
      <c r="D36" s="2">
        <f t="shared" si="0"/>
        <v>47.27272727272727</v>
      </c>
      <c r="E36" s="2">
        <f t="shared" si="1"/>
        <v>6.5</v>
      </c>
      <c r="G36" s="2">
        <v>33</v>
      </c>
      <c r="H36" s="2">
        <v>4.6</v>
      </c>
      <c r="I36" s="2">
        <f t="shared" si="2"/>
        <v>33.45454545454545</v>
      </c>
      <c r="J36" s="2">
        <f t="shared" si="3"/>
        <v>4.6</v>
      </c>
      <c r="L36" s="2">
        <f t="shared" si="4"/>
        <v>5.55</v>
      </c>
      <c r="M36" s="2">
        <f t="shared" si="5"/>
        <v>5.045454545454545</v>
      </c>
      <c r="O36" s="2">
        <v>4.7</v>
      </c>
    </row>
    <row r="37" spans="1:15" ht="12.75">
      <c r="A37" s="1">
        <v>1418</v>
      </c>
      <c r="B37" s="2">
        <v>33</v>
      </c>
      <c r="C37" s="2">
        <v>6.75</v>
      </c>
      <c r="D37" s="2">
        <f t="shared" si="0"/>
        <v>49.09090909090909</v>
      </c>
      <c r="E37" s="2">
        <f t="shared" si="1"/>
        <v>6.75</v>
      </c>
      <c r="G37" s="2">
        <v>33</v>
      </c>
      <c r="H37" s="2">
        <v>5.007</v>
      </c>
      <c r="I37" s="2">
        <f t="shared" si="2"/>
        <v>36.41454545454545</v>
      </c>
      <c r="J37" s="2">
        <f t="shared" si="3"/>
        <v>5.006999999999999</v>
      </c>
      <c r="L37" s="2">
        <f t="shared" si="4"/>
        <v>5.878499999999999</v>
      </c>
      <c r="M37" s="2">
        <f t="shared" si="5"/>
        <v>5.344090909090908</v>
      </c>
      <c r="O37" s="2">
        <v>4.7</v>
      </c>
    </row>
    <row r="38" spans="1:15" ht="12.75">
      <c r="A38" s="1">
        <v>1419</v>
      </c>
      <c r="B38" s="2">
        <v>33</v>
      </c>
      <c r="C38" s="2">
        <v>6.75</v>
      </c>
      <c r="D38" s="2">
        <f t="shared" si="0"/>
        <v>49.09090909090909</v>
      </c>
      <c r="E38" s="2">
        <f t="shared" si="1"/>
        <v>6.75</v>
      </c>
      <c r="G38" s="2">
        <v>33</v>
      </c>
      <c r="H38" s="2">
        <v>4.789</v>
      </c>
      <c r="I38" s="2">
        <f t="shared" si="2"/>
        <v>34.82909090909091</v>
      </c>
      <c r="J38" s="2">
        <f t="shared" si="3"/>
        <v>4.789</v>
      </c>
      <c r="L38" s="2">
        <f t="shared" si="4"/>
        <v>5.7695</v>
      </c>
      <c r="M38" s="2">
        <f t="shared" si="5"/>
        <v>5.245</v>
      </c>
      <c r="O38" s="2">
        <v>4.7</v>
      </c>
    </row>
    <row r="39" spans="1:15" ht="12.75">
      <c r="A39" s="1">
        <v>1420</v>
      </c>
      <c r="B39" s="2">
        <v>33</v>
      </c>
      <c r="C39" s="2">
        <v>7</v>
      </c>
      <c r="D39" s="2">
        <f t="shared" si="0"/>
        <v>50.90909090909091</v>
      </c>
      <c r="E39" s="2">
        <f t="shared" si="1"/>
        <v>6.999999999999999</v>
      </c>
      <c r="G39" s="2">
        <v>33</v>
      </c>
      <c r="H39" s="2">
        <v>4.95</v>
      </c>
      <c r="I39" s="2">
        <f t="shared" si="2"/>
        <v>36</v>
      </c>
      <c r="J39" s="2">
        <f t="shared" si="3"/>
        <v>4.95</v>
      </c>
      <c r="L39" s="2">
        <f t="shared" si="4"/>
        <v>5.975</v>
      </c>
      <c r="M39" s="2">
        <f t="shared" si="5"/>
        <v>5.431818181818182</v>
      </c>
      <c r="O39" s="2">
        <v>4.5</v>
      </c>
    </row>
    <row r="40" spans="1:15" ht="12.75">
      <c r="A40" s="1">
        <v>1421</v>
      </c>
      <c r="B40" s="2">
        <v>33</v>
      </c>
      <c r="C40" s="2">
        <v>7</v>
      </c>
      <c r="D40" s="2">
        <f t="shared" si="0"/>
        <v>50.90909090909091</v>
      </c>
      <c r="E40" s="2">
        <f t="shared" si="1"/>
        <v>6.999999999999999</v>
      </c>
      <c r="G40" s="2">
        <v>33</v>
      </c>
      <c r="H40" s="2">
        <v>4</v>
      </c>
      <c r="I40" s="2">
        <f t="shared" si="2"/>
        <v>29.09090909090909</v>
      </c>
      <c r="J40" s="2">
        <f t="shared" si="3"/>
        <v>3.9999999999999996</v>
      </c>
      <c r="L40" s="2">
        <f t="shared" si="4"/>
        <v>5.499999999999999</v>
      </c>
      <c r="M40" s="2">
        <f t="shared" si="5"/>
        <v>4.999999999999999</v>
      </c>
      <c r="O40" s="2">
        <v>4.5</v>
      </c>
    </row>
    <row r="41" spans="1:15" ht="12.75">
      <c r="A41" s="1">
        <v>1422</v>
      </c>
      <c r="B41" s="2">
        <v>33</v>
      </c>
      <c r="C41" s="2">
        <v>7</v>
      </c>
      <c r="D41" s="2">
        <f aca="true" t="shared" si="6" ref="D41:D72">(C41*240)/B41</f>
        <v>50.90909090909091</v>
      </c>
      <c r="E41" s="2">
        <f aca="true" t="shared" si="7" ref="E41:E72">33*(D41/240)</f>
        <v>6.999999999999999</v>
      </c>
      <c r="G41" s="2">
        <v>33</v>
      </c>
      <c r="H41" s="2">
        <v>4.771</v>
      </c>
      <c r="I41" s="2">
        <f aca="true" t="shared" si="8" ref="I41:I72">(H41*240)/G41</f>
        <v>34.698181818181816</v>
      </c>
      <c r="J41" s="2">
        <f aca="true" t="shared" si="9" ref="J41:J72">33*(I41/240)</f>
        <v>4.770999999999999</v>
      </c>
      <c r="L41" s="2">
        <f aca="true" t="shared" si="10" ref="L41:L72">MEDIAN(E41,J41)</f>
        <v>5.885499999999999</v>
      </c>
      <c r="M41" s="2">
        <f aca="true" t="shared" si="11" ref="M41:M72">L41*(30/33)</f>
        <v>5.350454545454544</v>
      </c>
      <c r="O41" s="2">
        <v>4.1</v>
      </c>
    </row>
    <row r="42" spans="1:15" ht="12.75">
      <c r="A42" s="1">
        <v>1423</v>
      </c>
      <c r="B42" s="2">
        <v>33</v>
      </c>
      <c r="C42" s="2">
        <v>7</v>
      </c>
      <c r="D42" s="2">
        <f t="shared" si="6"/>
        <v>50.90909090909091</v>
      </c>
      <c r="E42" s="2">
        <f t="shared" si="7"/>
        <v>6.999999999999999</v>
      </c>
      <c r="G42" s="2">
        <v>33</v>
      </c>
      <c r="H42" s="2">
        <v>5</v>
      </c>
      <c r="I42" s="2">
        <f t="shared" si="8"/>
        <v>36.36363636363637</v>
      </c>
      <c r="J42" s="2">
        <f t="shared" si="9"/>
        <v>5</v>
      </c>
      <c r="L42" s="2">
        <f t="shared" si="10"/>
        <v>6</v>
      </c>
      <c r="M42" s="2">
        <f t="shared" si="11"/>
        <v>5.454545454545454</v>
      </c>
      <c r="O42" s="2">
        <v>4</v>
      </c>
    </row>
    <row r="43" spans="1:15" ht="12.75">
      <c r="A43" s="1">
        <v>1424</v>
      </c>
      <c r="B43" s="2">
        <v>33</v>
      </c>
      <c r="C43" s="2">
        <v>7</v>
      </c>
      <c r="D43" s="2">
        <f t="shared" si="6"/>
        <v>50.90909090909091</v>
      </c>
      <c r="E43" s="2">
        <f t="shared" si="7"/>
        <v>6.999999999999999</v>
      </c>
      <c r="G43" s="2">
        <v>33</v>
      </c>
      <c r="H43" s="2">
        <v>5.5</v>
      </c>
      <c r="I43" s="2">
        <f t="shared" si="8"/>
        <v>40</v>
      </c>
      <c r="J43" s="2">
        <f t="shared" si="9"/>
        <v>5.5</v>
      </c>
      <c r="L43" s="2">
        <f t="shared" si="10"/>
        <v>6.25</v>
      </c>
      <c r="M43" s="2">
        <f t="shared" si="11"/>
        <v>5.681818181818182</v>
      </c>
      <c r="O43" s="2">
        <v>4.2</v>
      </c>
    </row>
    <row r="44" spans="1:15" ht="12.75">
      <c r="A44" s="1">
        <v>1425</v>
      </c>
      <c r="B44" s="2">
        <v>33</v>
      </c>
      <c r="C44" s="2">
        <v>7.5</v>
      </c>
      <c r="D44" s="2">
        <f t="shared" si="6"/>
        <v>54.54545454545455</v>
      </c>
      <c r="E44" s="2">
        <f t="shared" si="7"/>
        <v>7.5</v>
      </c>
      <c r="G44" s="2">
        <v>33</v>
      </c>
      <c r="H44" s="2">
        <v>5.429</v>
      </c>
      <c r="I44" s="2">
        <f t="shared" si="8"/>
        <v>39.483636363636364</v>
      </c>
      <c r="J44" s="2">
        <f t="shared" si="9"/>
        <v>5.429</v>
      </c>
      <c r="L44" s="2">
        <f t="shared" si="10"/>
        <v>6.4645</v>
      </c>
      <c r="M44" s="2">
        <f t="shared" si="11"/>
        <v>5.876818181818182</v>
      </c>
      <c r="O44" s="2">
        <v>4.5</v>
      </c>
    </row>
    <row r="45" spans="1:15" ht="12.75">
      <c r="A45" s="1">
        <v>1426</v>
      </c>
      <c r="B45" s="2">
        <v>33</v>
      </c>
      <c r="C45" s="2">
        <v>7.5</v>
      </c>
      <c r="D45" s="2">
        <f t="shared" si="6"/>
        <v>54.54545454545455</v>
      </c>
      <c r="E45" s="2">
        <f t="shared" si="7"/>
        <v>7.5</v>
      </c>
      <c r="G45" s="2">
        <v>33</v>
      </c>
      <c r="H45" s="2">
        <v>5.458</v>
      </c>
      <c r="I45" s="2">
        <f t="shared" si="8"/>
        <v>39.694545454545455</v>
      </c>
      <c r="J45" s="2">
        <f t="shared" si="9"/>
        <v>5.458</v>
      </c>
      <c r="L45" s="2">
        <f t="shared" si="10"/>
        <v>6.479</v>
      </c>
      <c r="M45" s="2">
        <f t="shared" si="11"/>
        <v>5.89</v>
      </c>
      <c r="O45" s="2">
        <v>4.5</v>
      </c>
    </row>
    <row r="46" spans="1:15" ht="12.75">
      <c r="A46" s="1">
        <v>1427</v>
      </c>
      <c r="B46" s="2">
        <v>33</v>
      </c>
      <c r="C46" s="2">
        <v>6</v>
      </c>
      <c r="D46" s="2">
        <f t="shared" si="6"/>
        <v>43.63636363636363</v>
      </c>
      <c r="E46" s="2">
        <f t="shared" si="7"/>
        <v>5.999999999999999</v>
      </c>
      <c r="G46" s="2">
        <v>33</v>
      </c>
      <c r="H46" s="2">
        <v>5.064</v>
      </c>
      <c r="I46" s="2">
        <f t="shared" si="8"/>
        <v>36.829090909090915</v>
      </c>
      <c r="J46" s="2">
        <f t="shared" si="9"/>
        <v>5.064000000000001</v>
      </c>
      <c r="L46" s="2">
        <f t="shared" si="10"/>
        <v>5.532</v>
      </c>
      <c r="M46" s="2">
        <f t="shared" si="11"/>
        <v>5.029090909090909</v>
      </c>
      <c r="O46" s="2">
        <v>4.5</v>
      </c>
    </row>
    <row r="47" spans="1:15" ht="12.75">
      <c r="A47" s="1">
        <v>1428</v>
      </c>
      <c r="B47" s="2">
        <v>33</v>
      </c>
      <c r="C47" s="2">
        <v>7.25</v>
      </c>
      <c r="D47" s="2">
        <f t="shared" si="6"/>
        <v>52.72727272727273</v>
      </c>
      <c r="E47" s="2">
        <f t="shared" si="7"/>
        <v>7.25</v>
      </c>
      <c r="G47" s="2">
        <v>33</v>
      </c>
      <c r="H47" s="2">
        <v>5.356</v>
      </c>
      <c r="I47" s="2">
        <f t="shared" si="8"/>
        <v>38.95272727272727</v>
      </c>
      <c r="J47" s="2">
        <f t="shared" si="9"/>
        <v>5.356</v>
      </c>
      <c r="L47" s="2">
        <f t="shared" si="10"/>
        <v>6.303</v>
      </c>
      <c r="M47" s="2">
        <f t="shared" si="11"/>
        <v>5.7299999999999995</v>
      </c>
      <c r="O47" s="2">
        <v>4.5</v>
      </c>
    </row>
    <row r="48" spans="1:15" ht="12.75">
      <c r="A48" s="1">
        <v>1429</v>
      </c>
      <c r="B48" s="2">
        <v>33</v>
      </c>
      <c r="C48" s="2">
        <f>(C47+C49)/2</f>
        <v>7.025</v>
      </c>
      <c r="D48" s="2">
        <f t="shared" si="6"/>
        <v>51.09090909090909</v>
      </c>
      <c r="E48" s="2">
        <f t="shared" si="7"/>
        <v>7.025</v>
      </c>
      <c r="G48" s="2">
        <v>33</v>
      </c>
      <c r="H48" s="2">
        <v>5.4</v>
      </c>
      <c r="I48" s="2">
        <f t="shared" si="8"/>
        <v>39.27272727272727</v>
      </c>
      <c r="J48" s="2">
        <f t="shared" si="9"/>
        <v>5.4</v>
      </c>
      <c r="L48" s="2">
        <f t="shared" si="10"/>
        <v>6.2125</v>
      </c>
      <c r="M48" s="2">
        <f t="shared" si="11"/>
        <v>5.6477272727272725</v>
      </c>
      <c r="O48" s="2">
        <v>4.5</v>
      </c>
    </row>
    <row r="49" spans="1:15" ht="12.75">
      <c r="A49" s="1">
        <v>1430</v>
      </c>
      <c r="B49" s="2">
        <v>33</v>
      </c>
      <c r="C49" s="2">
        <v>6.8</v>
      </c>
      <c r="D49" s="2">
        <f t="shared" si="6"/>
        <v>49.45454545454545</v>
      </c>
      <c r="E49" s="2">
        <f t="shared" si="7"/>
        <v>6.8</v>
      </c>
      <c r="G49" s="2">
        <v>33</v>
      </c>
      <c r="H49" s="2">
        <v>5.8</v>
      </c>
      <c r="I49" s="2">
        <f t="shared" si="8"/>
        <v>42.18181818181818</v>
      </c>
      <c r="J49" s="2">
        <f t="shared" si="9"/>
        <v>5.8</v>
      </c>
      <c r="L49" s="2">
        <f t="shared" si="10"/>
        <v>6.3</v>
      </c>
      <c r="M49" s="2">
        <f t="shared" si="11"/>
        <v>5.727272727272727</v>
      </c>
      <c r="O49" s="2">
        <v>5</v>
      </c>
    </row>
    <row r="50" spans="1:15" ht="12.75">
      <c r="A50" s="1">
        <v>1431</v>
      </c>
      <c r="B50" s="2">
        <v>36</v>
      </c>
      <c r="C50" s="2">
        <v>6.75</v>
      </c>
      <c r="D50" s="2">
        <f t="shared" si="6"/>
        <v>45</v>
      </c>
      <c r="E50" s="2">
        <f t="shared" si="7"/>
        <v>6.1875</v>
      </c>
      <c r="G50" s="2">
        <v>36</v>
      </c>
      <c r="H50" s="2">
        <v>6.114</v>
      </c>
      <c r="I50" s="2">
        <f t="shared" si="8"/>
        <v>40.76</v>
      </c>
      <c r="J50" s="2">
        <f t="shared" si="9"/>
        <v>5.6045</v>
      </c>
      <c r="L50" s="2">
        <f t="shared" si="10"/>
        <v>5.896</v>
      </c>
      <c r="M50" s="2">
        <f t="shared" si="11"/>
        <v>5.359999999999999</v>
      </c>
      <c r="O50" s="2">
        <v>5</v>
      </c>
    </row>
    <row r="51" spans="1:15" ht="12.75">
      <c r="A51" s="1">
        <v>1432</v>
      </c>
      <c r="B51" s="2">
        <v>36</v>
      </c>
      <c r="C51" s="2">
        <v>7</v>
      </c>
      <c r="D51" s="2">
        <f t="shared" si="6"/>
        <v>46.666666666666664</v>
      </c>
      <c r="E51" s="2">
        <f t="shared" si="7"/>
        <v>6.416666666666667</v>
      </c>
      <c r="G51" s="2">
        <v>36</v>
      </c>
      <c r="H51" s="2">
        <v>6.706</v>
      </c>
      <c r="I51" s="2">
        <f t="shared" si="8"/>
        <v>44.70666666666667</v>
      </c>
      <c r="J51" s="2">
        <f t="shared" si="9"/>
        <v>6.147166666666667</v>
      </c>
      <c r="L51" s="2">
        <f t="shared" si="10"/>
        <v>6.2819166666666675</v>
      </c>
      <c r="M51" s="2">
        <f t="shared" si="11"/>
        <v>5.710833333333334</v>
      </c>
      <c r="O51" s="2">
        <v>5.5</v>
      </c>
    </row>
    <row r="52" spans="1:15" ht="12.75">
      <c r="A52" s="1">
        <v>1433</v>
      </c>
      <c r="B52" s="2">
        <v>36</v>
      </c>
      <c r="C52" s="2">
        <v>7.659</v>
      </c>
      <c r="D52" s="2">
        <f t="shared" si="6"/>
        <v>51.059999999999995</v>
      </c>
      <c r="E52" s="2">
        <f t="shared" si="7"/>
        <v>7.020749999999999</v>
      </c>
      <c r="G52" s="2">
        <v>36</v>
      </c>
      <c r="H52" s="2">
        <v>7.477</v>
      </c>
      <c r="I52" s="2">
        <f t="shared" si="8"/>
        <v>49.846666666666664</v>
      </c>
      <c r="J52" s="2">
        <f t="shared" si="9"/>
        <v>6.853916666666667</v>
      </c>
      <c r="L52" s="2">
        <f t="shared" si="10"/>
        <v>6.937333333333333</v>
      </c>
      <c r="M52" s="2">
        <f t="shared" si="11"/>
        <v>6.306666666666667</v>
      </c>
      <c r="O52" s="2">
        <v>5.2</v>
      </c>
    </row>
    <row r="53" spans="1:15" ht="12.75">
      <c r="A53" s="1">
        <v>1434</v>
      </c>
      <c r="B53" s="2">
        <v>33</v>
      </c>
      <c r="C53" s="2">
        <v>7.25</v>
      </c>
      <c r="D53" s="2">
        <f t="shared" si="6"/>
        <v>52.72727272727273</v>
      </c>
      <c r="E53" s="2">
        <f t="shared" si="7"/>
        <v>7.25</v>
      </c>
      <c r="G53" s="2">
        <v>33</v>
      </c>
      <c r="H53" s="2">
        <v>6.932</v>
      </c>
      <c r="I53" s="2">
        <f t="shared" si="8"/>
        <v>50.414545454545454</v>
      </c>
      <c r="J53" s="2">
        <f t="shared" si="9"/>
        <v>6.932</v>
      </c>
      <c r="L53" s="2">
        <f t="shared" si="10"/>
        <v>7.091</v>
      </c>
      <c r="M53" s="2">
        <f t="shared" si="11"/>
        <v>6.446363636363636</v>
      </c>
      <c r="O53" s="2">
        <v>5.75</v>
      </c>
    </row>
    <row r="54" spans="1:15" ht="12.75">
      <c r="A54" s="1">
        <v>1435</v>
      </c>
      <c r="B54" s="2">
        <v>33</v>
      </c>
      <c r="C54" s="2">
        <v>7</v>
      </c>
      <c r="D54" s="2">
        <f t="shared" si="6"/>
        <v>50.90909090909091</v>
      </c>
      <c r="E54" s="2">
        <f t="shared" si="7"/>
        <v>6.999999999999999</v>
      </c>
      <c r="G54" s="2">
        <v>33</v>
      </c>
      <c r="H54" s="2">
        <v>6.85</v>
      </c>
      <c r="I54" s="2">
        <f t="shared" si="8"/>
        <v>49.81818181818182</v>
      </c>
      <c r="J54" s="2">
        <f t="shared" si="9"/>
        <v>6.8500000000000005</v>
      </c>
      <c r="L54" s="2">
        <f t="shared" si="10"/>
        <v>6.925</v>
      </c>
      <c r="M54" s="2">
        <f t="shared" si="11"/>
        <v>6.295454545454545</v>
      </c>
      <c r="O54" s="2">
        <v>5.5</v>
      </c>
    </row>
    <row r="55" spans="1:15" ht="12.75">
      <c r="A55" s="1">
        <v>1436</v>
      </c>
      <c r="B55" s="2">
        <v>33</v>
      </c>
      <c r="C55" s="2">
        <v>7</v>
      </c>
      <c r="D55" s="2">
        <f t="shared" si="6"/>
        <v>50.90909090909091</v>
      </c>
      <c r="E55" s="2">
        <f t="shared" si="7"/>
        <v>6.999999999999999</v>
      </c>
      <c r="G55" s="2">
        <v>33</v>
      </c>
      <c r="H55" s="2">
        <v>6.6</v>
      </c>
      <c r="I55" s="2">
        <f t="shared" si="8"/>
        <v>48</v>
      </c>
      <c r="J55" s="2">
        <f t="shared" si="9"/>
        <v>6.6000000000000005</v>
      </c>
      <c r="L55" s="2">
        <f t="shared" si="10"/>
        <v>6.8</v>
      </c>
      <c r="M55" s="2">
        <f t="shared" si="11"/>
        <v>6.181818181818182</v>
      </c>
      <c r="O55" s="2">
        <v>5.5</v>
      </c>
    </row>
    <row r="56" spans="1:15" ht="12.75">
      <c r="A56" s="1">
        <v>1437</v>
      </c>
      <c r="B56" s="2">
        <v>33</v>
      </c>
      <c r="C56" s="2">
        <v>7.5</v>
      </c>
      <c r="D56" s="2">
        <f t="shared" si="6"/>
        <v>54.54545454545455</v>
      </c>
      <c r="E56" s="2">
        <f t="shared" si="7"/>
        <v>7.5</v>
      </c>
      <c r="G56" s="2">
        <v>33</v>
      </c>
      <c r="H56" s="2">
        <f>(H55+H57)/2</f>
        <v>6.9915</v>
      </c>
      <c r="I56" s="2">
        <f t="shared" si="8"/>
        <v>50.84727272727273</v>
      </c>
      <c r="J56" s="2">
        <f t="shared" si="9"/>
        <v>6.991500000000001</v>
      </c>
      <c r="L56" s="2">
        <f t="shared" si="10"/>
        <v>7.245750000000001</v>
      </c>
      <c r="M56" s="2">
        <f t="shared" si="11"/>
        <v>6.587045454545455</v>
      </c>
      <c r="O56" s="2">
        <v>5</v>
      </c>
    </row>
    <row r="57" spans="1:15" ht="12.75">
      <c r="A57" s="1">
        <v>1438</v>
      </c>
      <c r="B57" s="2">
        <v>33</v>
      </c>
      <c r="C57" s="2">
        <v>7.5</v>
      </c>
      <c r="D57" s="2">
        <f t="shared" si="6"/>
        <v>54.54545454545455</v>
      </c>
      <c r="E57" s="2">
        <f t="shared" si="7"/>
        <v>7.5</v>
      </c>
      <c r="G57" s="2">
        <v>33</v>
      </c>
      <c r="H57" s="2">
        <v>7.383</v>
      </c>
      <c r="I57" s="2">
        <f t="shared" si="8"/>
        <v>53.694545454545455</v>
      </c>
      <c r="J57" s="2">
        <f t="shared" si="9"/>
        <v>7.383</v>
      </c>
      <c r="L57" s="2">
        <f t="shared" si="10"/>
        <v>7.4415</v>
      </c>
      <c r="M57" s="2">
        <f t="shared" si="11"/>
        <v>6.765</v>
      </c>
      <c r="O57" s="2">
        <f>O56+0.2*(O61-O56)</f>
        <v>5.66</v>
      </c>
    </row>
    <row r="58" spans="1:15" ht="12.75">
      <c r="A58" s="1">
        <v>1439</v>
      </c>
      <c r="B58" s="2">
        <v>33</v>
      </c>
      <c r="C58" s="2">
        <v>7</v>
      </c>
      <c r="D58" s="2">
        <f t="shared" si="6"/>
        <v>50.90909090909091</v>
      </c>
      <c r="E58" s="2">
        <f t="shared" si="7"/>
        <v>6.999999999999999</v>
      </c>
      <c r="G58" s="2">
        <v>33</v>
      </c>
      <c r="H58" s="2">
        <v>7.771</v>
      </c>
      <c r="I58" s="2">
        <f t="shared" si="8"/>
        <v>56.516363636363636</v>
      </c>
      <c r="J58" s="2">
        <f t="shared" si="9"/>
        <v>7.771</v>
      </c>
      <c r="L58" s="2">
        <f t="shared" si="10"/>
        <v>7.3854999999999995</v>
      </c>
      <c r="M58" s="2">
        <f t="shared" si="11"/>
        <v>6.714090909090908</v>
      </c>
      <c r="O58" s="2">
        <f>O56+0.4*(O61-O56)</f>
        <v>6.32</v>
      </c>
    </row>
    <row r="59" spans="1:15" ht="12.75">
      <c r="A59" s="1">
        <v>1440</v>
      </c>
      <c r="B59" s="2">
        <v>33</v>
      </c>
      <c r="C59" s="2">
        <v>7.596</v>
      </c>
      <c r="D59" s="2">
        <f t="shared" si="6"/>
        <v>55.24363636363636</v>
      </c>
      <c r="E59" s="2">
        <f t="shared" si="7"/>
        <v>7.596</v>
      </c>
      <c r="G59" s="2">
        <v>33</v>
      </c>
      <c r="H59" s="2">
        <v>7</v>
      </c>
      <c r="I59" s="2">
        <f t="shared" si="8"/>
        <v>50.90909090909091</v>
      </c>
      <c r="J59" s="2">
        <f t="shared" si="9"/>
        <v>6.999999999999999</v>
      </c>
      <c r="L59" s="2">
        <f t="shared" si="10"/>
        <v>7.298</v>
      </c>
      <c r="M59" s="2">
        <f t="shared" si="11"/>
        <v>6.634545454545455</v>
      </c>
      <c r="O59" s="2">
        <f>O56+0.6*(O61-O56)</f>
        <v>6.98</v>
      </c>
    </row>
    <row r="60" spans="1:15" ht="12.75">
      <c r="A60" s="1">
        <v>1441</v>
      </c>
      <c r="B60" s="2">
        <v>33</v>
      </c>
      <c r="C60" s="2">
        <v>7.5</v>
      </c>
      <c r="D60" s="2">
        <f t="shared" si="6"/>
        <v>54.54545454545455</v>
      </c>
      <c r="E60" s="2">
        <f t="shared" si="7"/>
        <v>7.5</v>
      </c>
      <c r="G60" s="2">
        <v>36</v>
      </c>
      <c r="H60" s="2">
        <v>7.7</v>
      </c>
      <c r="I60" s="2">
        <f t="shared" si="8"/>
        <v>51.333333333333336</v>
      </c>
      <c r="J60" s="2">
        <f t="shared" si="9"/>
        <v>7.058333333333334</v>
      </c>
      <c r="L60" s="2">
        <f t="shared" si="10"/>
        <v>7.279166666666667</v>
      </c>
      <c r="M60" s="2">
        <f t="shared" si="11"/>
        <v>6.617424242424242</v>
      </c>
      <c r="O60" s="2">
        <f>O56+0.8*(O61-O56)</f>
        <v>7.640000000000001</v>
      </c>
    </row>
    <row r="61" spans="1:15" ht="12.75">
      <c r="A61" s="1">
        <v>1442</v>
      </c>
      <c r="B61" s="2">
        <v>33</v>
      </c>
      <c r="C61" s="2">
        <v>8.3</v>
      </c>
      <c r="D61" s="2">
        <f t="shared" si="6"/>
        <v>60.363636363636374</v>
      </c>
      <c r="E61" s="2">
        <f t="shared" si="7"/>
        <v>8.300000000000002</v>
      </c>
      <c r="G61" s="2">
        <v>33</v>
      </c>
      <c r="H61" s="2">
        <v>7.225</v>
      </c>
      <c r="I61" s="2">
        <f t="shared" si="8"/>
        <v>52.54545454545455</v>
      </c>
      <c r="J61" s="2">
        <f t="shared" si="9"/>
        <v>7.225</v>
      </c>
      <c r="L61" s="2">
        <f t="shared" si="10"/>
        <v>7.762500000000001</v>
      </c>
      <c r="M61" s="2">
        <f t="shared" si="11"/>
        <v>7.0568181818181825</v>
      </c>
      <c r="O61" s="2">
        <v>8.3</v>
      </c>
    </row>
    <row r="62" spans="1:15" ht="12.75">
      <c r="A62" s="1">
        <v>1443</v>
      </c>
      <c r="B62" s="2">
        <v>33</v>
      </c>
      <c r="C62" s="2">
        <v>7.4</v>
      </c>
      <c r="D62" s="2">
        <f t="shared" si="6"/>
        <v>53.81818181818182</v>
      </c>
      <c r="E62" s="2">
        <f t="shared" si="7"/>
        <v>7.4</v>
      </c>
      <c r="G62" s="2">
        <v>33</v>
      </c>
      <c r="H62" s="2">
        <v>7.4</v>
      </c>
      <c r="I62" s="2">
        <f t="shared" si="8"/>
        <v>53.81818181818182</v>
      </c>
      <c r="J62" s="2">
        <f t="shared" si="9"/>
        <v>7.4</v>
      </c>
      <c r="L62" s="2">
        <f t="shared" si="10"/>
        <v>7.4</v>
      </c>
      <c r="M62" s="2">
        <f t="shared" si="11"/>
        <v>6.7272727272727275</v>
      </c>
      <c r="O62" s="2">
        <v>6.5</v>
      </c>
    </row>
    <row r="63" spans="1:15" ht="12.75">
      <c r="A63" s="1">
        <v>1444</v>
      </c>
      <c r="B63" s="2">
        <v>30</v>
      </c>
      <c r="C63" s="2">
        <v>7.5</v>
      </c>
      <c r="D63" s="2">
        <f t="shared" si="6"/>
        <v>60</v>
      </c>
      <c r="E63" s="2">
        <f t="shared" si="7"/>
        <v>8.25</v>
      </c>
      <c r="G63" s="2">
        <v>33</v>
      </c>
      <c r="H63" s="2">
        <v>7</v>
      </c>
      <c r="I63" s="2">
        <f t="shared" si="8"/>
        <v>50.90909090909091</v>
      </c>
      <c r="J63" s="2">
        <f t="shared" si="9"/>
        <v>6.999999999999999</v>
      </c>
      <c r="L63" s="2">
        <f t="shared" si="10"/>
        <v>7.625</v>
      </c>
      <c r="M63" s="2">
        <f t="shared" si="11"/>
        <v>6.931818181818182</v>
      </c>
      <c r="O63" s="2">
        <f>(O62+O64)/2</f>
        <v>6.75</v>
      </c>
    </row>
    <row r="64" spans="1:15" ht="12.75">
      <c r="A64" s="1">
        <v>1445</v>
      </c>
      <c r="B64" s="2">
        <v>35.55</v>
      </c>
      <c r="C64" s="2">
        <v>8</v>
      </c>
      <c r="D64" s="2">
        <f t="shared" si="6"/>
        <v>54.0084388185654</v>
      </c>
      <c r="E64" s="2">
        <f t="shared" si="7"/>
        <v>7.426160337552743</v>
      </c>
      <c r="G64" s="2">
        <v>35</v>
      </c>
      <c r="H64" s="2">
        <v>7</v>
      </c>
      <c r="I64" s="2">
        <f t="shared" si="8"/>
        <v>48</v>
      </c>
      <c r="J64" s="2">
        <f t="shared" si="9"/>
        <v>6.6000000000000005</v>
      </c>
      <c r="L64" s="2">
        <f t="shared" si="10"/>
        <v>7.013080168776372</v>
      </c>
      <c r="M64" s="2">
        <f t="shared" si="11"/>
        <v>6.375527426160338</v>
      </c>
      <c r="O64" s="2">
        <v>7</v>
      </c>
    </row>
    <row r="65" spans="1:15" ht="12.75">
      <c r="A65" s="1">
        <v>1446</v>
      </c>
      <c r="B65" s="2">
        <v>33</v>
      </c>
      <c r="C65" s="2">
        <v>7.25</v>
      </c>
      <c r="D65" s="2">
        <f t="shared" si="6"/>
        <v>52.72727272727273</v>
      </c>
      <c r="E65" s="2">
        <f t="shared" si="7"/>
        <v>7.25</v>
      </c>
      <c r="G65" s="2">
        <v>33</v>
      </c>
      <c r="H65" s="2">
        <v>6.937</v>
      </c>
      <c r="I65" s="2">
        <f t="shared" si="8"/>
        <v>50.45090909090909</v>
      </c>
      <c r="J65" s="2">
        <f t="shared" si="9"/>
        <v>6.937</v>
      </c>
      <c r="L65" s="2">
        <f t="shared" si="10"/>
        <v>7.093500000000001</v>
      </c>
      <c r="M65" s="2">
        <f t="shared" si="11"/>
        <v>6.448636363636364</v>
      </c>
      <c r="O65" s="2">
        <v>7.5</v>
      </c>
    </row>
    <row r="66" spans="1:15" ht="12.75">
      <c r="A66" s="1">
        <v>1447</v>
      </c>
      <c r="B66" s="2">
        <v>33</v>
      </c>
      <c r="C66" s="2">
        <v>7.5</v>
      </c>
      <c r="D66" s="2">
        <f t="shared" si="6"/>
        <v>54.54545454545455</v>
      </c>
      <c r="E66" s="2">
        <f t="shared" si="7"/>
        <v>7.5</v>
      </c>
      <c r="G66" s="2">
        <v>36</v>
      </c>
      <c r="H66" s="2">
        <v>7.5</v>
      </c>
      <c r="I66" s="2">
        <f t="shared" si="8"/>
        <v>50</v>
      </c>
      <c r="J66" s="2">
        <f t="shared" si="9"/>
        <v>6.875</v>
      </c>
      <c r="L66" s="2">
        <f t="shared" si="10"/>
        <v>7.1875</v>
      </c>
      <c r="M66" s="2">
        <f t="shared" si="11"/>
        <v>6.534090909090909</v>
      </c>
      <c r="O66" s="2">
        <v>8</v>
      </c>
    </row>
    <row r="67" spans="1:15" ht="12.75">
      <c r="A67" s="1">
        <v>1448</v>
      </c>
      <c r="B67" s="2">
        <v>35</v>
      </c>
      <c r="C67" s="2">
        <v>8</v>
      </c>
      <c r="D67" s="2">
        <f t="shared" si="6"/>
        <v>54.857142857142854</v>
      </c>
      <c r="E67" s="2">
        <f t="shared" si="7"/>
        <v>7.542857142857143</v>
      </c>
      <c r="G67" s="2">
        <v>33</v>
      </c>
      <c r="H67" s="2">
        <v>6.689</v>
      </c>
      <c r="I67" s="2">
        <f t="shared" si="8"/>
        <v>48.64727272727273</v>
      </c>
      <c r="J67" s="2">
        <f t="shared" si="9"/>
        <v>6.689</v>
      </c>
      <c r="L67" s="2">
        <f t="shared" si="10"/>
        <v>7.115928571428571</v>
      </c>
      <c r="M67" s="2">
        <f t="shared" si="11"/>
        <v>6.469025974025974</v>
      </c>
      <c r="O67" s="2">
        <v>7</v>
      </c>
    </row>
    <row r="68" spans="1:15" ht="12.75">
      <c r="A68" s="1">
        <v>1449</v>
      </c>
      <c r="B68" s="2">
        <v>33</v>
      </c>
      <c r="C68" s="2">
        <v>8.25</v>
      </c>
      <c r="D68" s="2">
        <f t="shared" si="6"/>
        <v>60</v>
      </c>
      <c r="E68" s="2">
        <f t="shared" si="7"/>
        <v>8.25</v>
      </c>
      <c r="G68" s="2">
        <v>33</v>
      </c>
      <c r="H68" s="2">
        <v>7</v>
      </c>
      <c r="I68" s="2">
        <f t="shared" si="8"/>
        <v>50.90909090909091</v>
      </c>
      <c r="J68" s="2">
        <f t="shared" si="9"/>
        <v>6.999999999999999</v>
      </c>
      <c r="L68" s="2">
        <f t="shared" si="10"/>
        <v>7.625</v>
      </c>
      <c r="M68" s="2">
        <f t="shared" si="11"/>
        <v>6.931818181818182</v>
      </c>
      <c r="O68" s="2">
        <v>7</v>
      </c>
    </row>
    <row r="69" spans="1:15" ht="12.75">
      <c r="A69" s="1">
        <v>1450</v>
      </c>
      <c r="B69" s="2">
        <v>27</v>
      </c>
      <c r="C69" s="2">
        <v>7.25</v>
      </c>
      <c r="D69" s="2">
        <f t="shared" si="6"/>
        <v>64.44444444444444</v>
      </c>
      <c r="E69" s="2">
        <f t="shared" si="7"/>
        <v>8.86111111111111</v>
      </c>
      <c r="G69" s="2">
        <v>33</v>
      </c>
      <c r="H69" s="2">
        <v>6.8</v>
      </c>
      <c r="I69" s="2">
        <f t="shared" si="8"/>
        <v>49.45454545454545</v>
      </c>
      <c r="J69" s="2">
        <f t="shared" si="9"/>
        <v>6.8</v>
      </c>
      <c r="L69" s="2">
        <f t="shared" si="10"/>
        <v>7.830555555555556</v>
      </c>
      <c r="M69" s="2">
        <f t="shared" si="11"/>
        <v>7.1186868686868685</v>
      </c>
      <c r="O69" s="2">
        <v>8</v>
      </c>
    </row>
    <row r="70" spans="1:15" ht="12.75">
      <c r="A70" s="1">
        <v>1451</v>
      </c>
      <c r="B70" s="2">
        <v>33</v>
      </c>
      <c r="C70" s="2">
        <v>8</v>
      </c>
      <c r="D70" s="2">
        <f t="shared" si="6"/>
        <v>58.18181818181818</v>
      </c>
      <c r="E70" s="2">
        <f t="shared" si="7"/>
        <v>7.999999999999999</v>
      </c>
      <c r="G70" s="2">
        <v>27.5</v>
      </c>
      <c r="H70" s="2">
        <v>5.955</v>
      </c>
      <c r="I70" s="2">
        <f t="shared" si="8"/>
        <v>51.970909090909096</v>
      </c>
      <c r="J70" s="2">
        <f t="shared" si="9"/>
        <v>7.146000000000001</v>
      </c>
      <c r="L70" s="2">
        <f t="shared" si="10"/>
        <v>7.573</v>
      </c>
      <c r="M70" s="2">
        <f t="shared" si="11"/>
        <v>6.884545454545455</v>
      </c>
      <c r="O70" s="2">
        <v>8</v>
      </c>
    </row>
    <row r="71" spans="1:15" ht="12.75">
      <c r="A71" s="1">
        <v>1452</v>
      </c>
      <c r="B71" s="2">
        <v>30</v>
      </c>
      <c r="C71" s="2">
        <v>6.25</v>
      </c>
      <c r="D71" s="2">
        <f t="shared" si="6"/>
        <v>50</v>
      </c>
      <c r="E71" s="2">
        <f t="shared" si="7"/>
        <v>6.875</v>
      </c>
      <c r="G71" s="2">
        <v>30</v>
      </c>
      <c r="H71" s="2">
        <v>6.5</v>
      </c>
      <c r="I71" s="2">
        <f t="shared" si="8"/>
        <v>52</v>
      </c>
      <c r="J71" s="2">
        <f t="shared" si="9"/>
        <v>7.15</v>
      </c>
      <c r="L71" s="2">
        <f t="shared" si="10"/>
        <v>7.0125</v>
      </c>
      <c r="M71" s="2">
        <f t="shared" si="11"/>
        <v>6.375</v>
      </c>
      <c r="O71" s="2">
        <v>8</v>
      </c>
    </row>
    <row r="72" spans="1:15" ht="12.75">
      <c r="A72" s="1">
        <v>1453</v>
      </c>
      <c r="B72" s="2">
        <v>30</v>
      </c>
      <c r="C72" s="2">
        <v>6.179</v>
      </c>
      <c r="D72" s="2">
        <f t="shared" si="6"/>
        <v>49.432</v>
      </c>
      <c r="E72" s="2">
        <f t="shared" si="7"/>
        <v>6.796900000000001</v>
      </c>
      <c r="G72" s="2">
        <v>30</v>
      </c>
      <c r="H72" s="2">
        <v>6.725</v>
      </c>
      <c r="I72" s="2">
        <f t="shared" si="8"/>
        <v>53.8</v>
      </c>
      <c r="J72" s="2">
        <f t="shared" si="9"/>
        <v>7.3975</v>
      </c>
      <c r="L72" s="2">
        <f t="shared" si="10"/>
        <v>7.097200000000001</v>
      </c>
      <c r="M72" s="2">
        <f t="shared" si="11"/>
        <v>6.452000000000001</v>
      </c>
      <c r="O72" s="2">
        <v>8</v>
      </c>
    </row>
    <row r="73" spans="1:15" ht="12.75">
      <c r="A73" s="1">
        <v>1454</v>
      </c>
      <c r="B73" s="2">
        <v>30</v>
      </c>
      <c r="C73" s="2">
        <v>7.5</v>
      </c>
      <c r="D73" s="2">
        <f aca="true" t="shared" si="12" ref="D73:D104">(C73*240)/B73</f>
        <v>60</v>
      </c>
      <c r="E73" s="2">
        <f aca="true" t="shared" si="13" ref="E73:E104">33*(D73/240)</f>
        <v>8.25</v>
      </c>
      <c r="G73" s="2">
        <v>30</v>
      </c>
      <c r="H73" s="2">
        <v>7.15</v>
      </c>
      <c r="I73" s="2">
        <f aca="true" t="shared" si="14" ref="I73:I104">(H73*240)/G73</f>
        <v>57.2</v>
      </c>
      <c r="J73" s="2">
        <f aca="true" t="shared" si="15" ref="J73:J104">33*(I73/240)</f>
        <v>7.865</v>
      </c>
      <c r="L73" s="2">
        <f aca="true" t="shared" si="16" ref="L73:L104">MEDIAN(E73,J73)</f>
        <v>8.057500000000001</v>
      </c>
      <c r="M73" s="2">
        <f aca="true" t="shared" si="17" ref="M73:M104">L73*(30/33)</f>
        <v>7.325000000000001</v>
      </c>
      <c r="O73" s="2">
        <v>8</v>
      </c>
    </row>
    <row r="74" spans="1:15" ht="12.75">
      <c r="A74" s="1">
        <v>1455</v>
      </c>
      <c r="B74" s="2">
        <v>30</v>
      </c>
      <c r="C74" s="2">
        <v>7.593</v>
      </c>
      <c r="D74" s="2">
        <f t="shared" si="12"/>
        <v>60.744</v>
      </c>
      <c r="E74" s="2">
        <f t="shared" si="13"/>
        <v>8.3523</v>
      </c>
      <c r="G74" s="2">
        <v>30</v>
      </c>
      <c r="H74" s="2">
        <v>6.718</v>
      </c>
      <c r="I74" s="2">
        <f t="shared" si="14"/>
        <v>53.744</v>
      </c>
      <c r="J74" s="2">
        <f t="shared" si="15"/>
        <v>7.3898</v>
      </c>
      <c r="L74" s="2">
        <f t="shared" si="16"/>
        <v>7.87105</v>
      </c>
      <c r="M74" s="2">
        <f t="shared" si="17"/>
        <v>7.1555</v>
      </c>
      <c r="O74" s="2">
        <v>8</v>
      </c>
    </row>
    <row r="75" spans="1:15" ht="12.75">
      <c r="A75" s="1">
        <v>1456</v>
      </c>
      <c r="B75" s="2">
        <v>30</v>
      </c>
      <c r="C75" s="2">
        <v>7.6</v>
      </c>
      <c r="D75" s="2">
        <f t="shared" si="12"/>
        <v>60.8</v>
      </c>
      <c r="E75" s="2">
        <f t="shared" si="13"/>
        <v>8.36</v>
      </c>
      <c r="G75" s="2">
        <v>27</v>
      </c>
      <c r="H75" s="2">
        <v>6.6</v>
      </c>
      <c r="I75" s="2">
        <f t="shared" si="14"/>
        <v>58.666666666666664</v>
      </c>
      <c r="J75" s="2">
        <f t="shared" si="15"/>
        <v>8.066666666666666</v>
      </c>
      <c r="L75" s="2">
        <f t="shared" si="16"/>
        <v>8.213333333333333</v>
      </c>
      <c r="M75" s="2">
        <f t="shared" si="17"/>
        <v>7.466666666666666</v>
      </c>
      <c r="O75" s="2">
        <v>8</v>
      </c>
    </row>
    <row r="76" spans="1:15" ht="12.75">
      <c r="A76" s="1">
        <v>1457</v>
      </c>
      <c r="B76" s="2">
        <v>30</v>
      </c>
      <c r="C76" s="2">
        <v>8.248</v>
      </c>
      <c r="D76" s="2">
        <f t="shared" si="12"/>
        <v>65.984</v>
      </c>
      <c r="E76" s="2">
        <f t="shared" si="13"/>
        <v>9.072799999999999</v>
      </c>
      <c r="G76" s="2">
        <v>30</v>
      </c>
      <c r="H76" s="2">
        <v>6.839</v>
      </c>
      <c r="I76" s="2">
        <f t="shared" si="14"/>
        <v>54.712</v>
      </c>
      <c r="J76" s="2">
        <f t="shared" si="15"/>
        <v>7.522900000000001</v>
      </c>
      <c r="L76" s="2">
        <f t="shared" si="16"/>
        <v>8.29785</v>
      </c>
      <c r="M76" s="2">
        <f t="shared" si="17"/>
        <v>7.5435</v>
      </c>
      <c r="O76" s="2">
        <v>8</v>
      </c>
    </row>
    <row r="77" spans="1:15" ht="12.75">
      <c r="A77" s="1">
        <v>1458</v>
      </c>
      <c r="B77" s="2">
        <v>30</v>
      </c>
      <c r="C77" s="2">
        <v>7</v>
      </c>
      <c r="D77" s="2">
        <f t="shared" si="12"/>
        <v>56</v>
      </c>
      <c r="E77" s="2">
        <f t="shared" si="13"/>
        <v>7.7</v>
      </c>
      <c r="G77" s="2">
        <v>30</v>
      </c>
      <c r="H77" s="2">
        <v>6.5</v>
      </c>
      <c r="I77" s="2">
        <f t="shared" si="14"/>
        <v>52</v>
      </c>
      <c r="J77" s="2">
        <f t="shared" si="15"/>
        <v>7.15</v>
      </c>
      <c r="L77" s="2">
        <f t="shared" si="16"/>
        <v>7.425000000000001</v>
      </c>
      <c r="M77" s="2">
        <f t="shared" si="17"/>
        <v>6.75</v>
      </c>
      <c r="O77" s="2">
        <v>8</v>
      </c>
    </row>
    <row r="78" spans="1:15" ht="12.75">
      <c r="A78" s="1">
        <v>1459</v>
      </c>
      <c r="B78" s="2">
        <v>30</v>
      </c>
      <c r="C78" s="2">
        <v>7</v>
      </c>
      <c r="D78" s="2">
        <f t="shared" si="12"/>
        <v>56</v>
      </c>
      <c r="E78" s="2">
        <f t="shared" si="13"/>
        <v>7.7</v>
      </c>
      <c r="G78" s="2">
        <v>30</v>
      </c>
      <c r="H78" s="2">
        <v>6.469</v>
      </c>
      <c r="I78" s="2">
        <f t="shared" si="14"/>
        <v>51.752</v>
      </c>
      <c r="J78" s="2">
        <f t="shared" si="15"/>
        <v>7.1159</v>
      </c>
      <c r="L78" s="2">
        <f t="shared" si="16"/>
        <v>7.40795</v>
      </c>
      <c r="M78" s="2">
        <f t="shared" si="17"/>
        <v>6.7345</v>
      </c>
      <c r="O78" s="2">
        <v>8</v>
      </c>
    </row>
    <row r="79" spans="1:15" ht="12.75">
      <c r="A79" s="1">
        <v>1460</v>
      </c>
      <c r="B79" s="2">
        <v>30</v>
      </c>
      <c r="C79" s="2">
        <v>6.291</v>
      </c>
      <c r="D79" s="2">
        <f t="shared" si="12"/>
        <v>50.328</v>
      </c>
      <c r="E79" s="2">
        <f t="shared" si="13"/>
        <v>6.920100000000001</v>
      </c>
      <c r="G79" s="2">
        <v>30</v>
      </c>
      <c r="H79" s="2">
        <v>6.575</v>
      </c>
      <c r="I79" s="2">
        <f t="shared" si="14"/>
        <v>52.6</v>
      </c>
      <c r="J79" s="2">
        <f t="shared" si="15"/>
        <v>7.2325</v>
      </c>
      <c r="L79" s="2">
        <f t="shared" si="16"/>
        <v>7.0763</v>
      </c>
      <c r="M79" s="2">
        <f t="shared" si="17"/>
        <v>6.433</v>
      </c>
      <c r="O79" s="2">
        <v>8</v>
      </c>
    </row>
    <row r="80" spans="1:15" ht="12.75">
      <c r="A80" s="1">
        <v>1461</v>
      </c>
      <c r="B80" s="2">
        <v>30</v>
      </c>
      <c r="C80" s="2">
        <v>7.567</v>
      </c>
      <c r="D80" s="2">
        <f t="shared" si="12"/>
        <v>60.535999999999994</v>
      </c>
      <c r="E80" s="2">
        <f t="shared" si="13"/>
        <v>8.323699999999999</v>
      </c>
      <c r="G80" s="2">
        <v>30</v>
      </c>
      <c r="H80" s="2">
        <v>6.46</v>
      </c>
      <c r="I80" s="2">
        <f t="shared" si="14"/>
        <v>51.68</v>
      </c>
      <c r="J80" s="2">
        <f t="shared" si="15"/>
        <v>7.106</v>
      </c>
      <c r="L80" s="2">
        <f t="shared" si="16"/>
        <v>7.714849999999999</v>
      </c>
      <c r="M80" s="2">
        <f t="shared" si="17"/>
        <v>7.013499999999999</v>
      </c>
      <c r="O80" s="2">
        <f>O79-0.3333*(O79-O82)</f>
        <v>7.83335</v>
      </c>
    </row>
    <row r="81" spans="1:15" ht="12.75">
      <c r="A81" s="1">
        <v>1462</v>
      </c>
      <c r="B81" s="2">
        <v>30</v>
      </c>
      <c r="C81" s="2">
        <v>7.333</v>
      </c>
      <c r="D81" s="2">
        <f t="shared" si="12"/>
        <v>58.664</v>
      </c>
      <c r="E81" s="2">
        <f t="shared" si="13"/>
        <v>8.0663</v>
      </c>
      <c r="G81" s="2">
        <v>30</v>
      </c>
      <c r="H81" s="2">
        <v>6.15</v>
      </c>
      <c r="I81" s="2">
        <f t="shared" si="14"/>
        <v>49.2</v>
      </c>
      <c r="J81" s="2">
        <f t="shared" si="15"/>
        <v>6.765000000000001</v>
      </c>
      <c r="L81" s="2">
        <f t="shared" si="16"/>
        <v>7.41565</v>
      </c>
      <c r="M81" s="2">
        <f t="shared" si="17"/>
        <v>6.7415</v>
      </c>
      <c r="O81" s="2">
        <f>O79-0.6667*(O79-O82)</f>
        <v>7.66665</v>
      </c>
    </row>
    <row r="82" spans="1:15" ht="12.75">
      <c r="A82" s="1">
        <v>1463</v>
      </c>
      <c r="B82" s="2">
        <v>30</v>
      </c>
      <c r="C82" s="2">
        <v>7.255</v>
      </c>
      <c r="D82" s="2">
        <f t="shared" si="12"/>
        <v>58.04</v>
      </c>
      <c r="E82" s="2">
        <f t="shared" si="13"/>
        <v>7.980499999999999</v>
      </c>
      <c r="G82" s="2">
        <v>30</v>
      </c>
      <c r="H82" s="2">
        <v>6.714</v>
      </c>
      <c r="I82" s="2">
        <f t="shared" si="14"/>
        <v>53.712</v>
      </c>
      <c r="J82" s="2">
        <f t="shared" si="15"/>
        <v>7.385400000000001</v>
      </c>
      <c r="L82" s="2">
        <f t="shared" si="16"/>
        <v>7.68295</v>
      </c>
      <c r="M82" s="2">
        <f t="shared" si="17"/>
        <v>6.9845</v>
      </c>
      <c r="O82" s="2">
        <v>7.5</v>
      </c>
    </row>
    <row r="83" spans="1:13" ht="12.75">
      <c r="A83" s="1">
        <v>1464</v>
      </c>
      <c r="B83" s="2">
        <v>30</v>
      </c>
      <c r="C83" s="2">
        <v>7.227</v>
      </c>
      <c r="D83" s="2">
        <f t="shared" si="12"/>
        <v>57.816</v>
      </c>
      <c r="E83" s="2">
        <f t="shared" si="13"/>
        <v>7.9497</v>
      </c>
      <c r="G83" s="2">
        <v>30</v>
      </c>
      <c r="H83" s="2">
        <v>6.504</v>
      </c>
      <c r="I83" s="2">
        <f t="shared" si="14"/>
        <v>52.032</v>
      </c>
      <c r="J83" s="2">
        <f t="shared" si="15"/>
        <v>7.1544</v>
      </c>
      <c r="L83" s="2">
        <f t="shared" si="16"/>
        <v>7.5520499999999995</v>
      </c>
      <c r="M83" s="2">
        <f t="shared" si="17"/>
        <v>6.865499999999999</v>
      </c>
    </row>
    <row r="84" spans="1:13" ht="12.75">
      <c r="A84" s="1">
        <v>1465</v>
      </c>
      <c r="B84" s="2">
        <v>30</v>
      </c>
      <c r="C84" s="2">
        <v>7.125</v>
      </c>
      <c r="D84" s="2">
        <f t="shared" si="12"/>
        <v>57</v>
      </c>
      <c r="E84" s="2">
        <f t="shared" si="13"/>
        <v>7.8374999999999995</v>
      </c>
      <c r="G84" s="2">
        <v>30</v>
      </c>
      <c r="H84" s="2">
        <v>5.964</v>
      </c>
      <c r="I84" s="2">
        <f t="shared" si="14"/>
        <v>47.712</v>
      </c>
      <c r="J84" s="2">
        <f t="shared" si="15"/>
        <v>6.5604000000000005</v>
      </c>
      <c r="L84" s="2">
        <f t="shared" si="16"/>
        <v>7.19895</v>
      </c>
      <c r="M84" s="2">
        <f t="shared" si="17"/>
        <v>6.544499999999999</v>
      </c>
    </row>
    <row r="85" spans="1:13" ht="12.75">
      <c r="A85" s="1">
        <v>1466</v>
      </c>
      <c r="B85" s="2">
        <v>28</v>
      </c>
      <c r="C85" s="2">
        <v>6.579</v>
      </c>
      <c r="D85" s="2">
        <f t="shared" si="12"/>
        <v>56.39142857142857</v>
      </c>
      <c r="E85" s="2">
        <f t="shared" si="13"/>
        <v>7.753821428571428</v>
      </c>
      <c r="G85" s="2">
        <v>30</v>
      </c>
      <c r="H85" s="2">
        <v>6.25</v>
      </c>
      <c r="I85" s="2">
        <f t="shared" si="14"/>
        <v>50</v>
      </c>
      <c r="J85" s="2">
        <f t="shared" si="15"/>
        <v>6.875</v>
      </c>
      <c r="L85" s="2">
        <f t="shared" si="16"/>
        <v>7.314410714285714</v>
      </c>
      <c r="M85" s="2">
        <f t="shared" si="17"/>
        <v>6.649464285714285</v>
      </c>
    </row>
    <row r="86" spans="1:13" ht="12.75">
      <c r="A86" s="1">
        <v>1467</v>
      </c>
      <c r="B86" s="2">
        <v>30</v>
      </c>
      <c r="C86" s="2">
        <v>8.4</v>
      </c>
      <c r="D86" s="2">
        <f t="shared" si="12"/>
        <v>67.2</v>
      </c>
      <c r="E86" s="2">
        <f t="shared" si="13"/>
        <v>9.24</v>
      </c>
      <c r="G86" s="2">
        <v>30</v>
      </c>
      <c r="H86" s="2">
        <v>6.057</v>
      </c>
      <c r="I86" s="2">
        <f t="shared" si="14"/>
        <v>48.456</v>
      </c>
      <c r="J86" s="2">
        <f t="shared" si="15"/>
        <v>6.662700000000001</v>
      </c>
      <c r="L86" s="2">
        <f t="shared" si="16"/>
        <v>7.951350000000001</v>
      </c>
      <c r="M86" s="2">
        <f t="shared" si="17"/>
        <v>7.2285</v>
      </c>
    </row>
    <row r="87" spans="1:13" ht="12.75">
      <c r="A87" s="1">
        <v>1468</v>
      </c>
      <c r="B87" s="2">
        <v>30</v>
      </c>
      <c r="C87" s="2">
        <v>7.1</v>
      </c>
      <c r="D87" s="2">
        <f t="shared" si="12"/>
        <v>56.8</v>
      </c>
      <c r="E87" s="2">
        <f t="shared" si="13"/>
        <v>7.81</v>
      </c>
      <c r="G87" s="2">
        <v>30</v>
      </c>
      <c r="H87" s="2">
        <v>6.065</v>
      </c>
      <c r="I87" s="2">
        <f t="shared" si="14"/>
        <v>48.52</v>
      </c>
      <c r="J87" s="2">
        <f t="shared" si="15"/>
        <v>6.671500000000001</v>
      </c>
      <c r="L87" s="2">
        <f t="shared" si="16"/>
        <v>7.24075</v>
      </c>
      <c r="M87" s="2">
        <f t="shared" si="17"/>
        <v>6.5825</v>
      </c>
    </row>
    <row r="88" spans="1:13" ht="12.75">
      <c r="A88" s="1">
        <v>1469</v>
      </c>
      <c r="B88" s="2">
        <v>30</v>
      </c>
      <c r="C88" s="2">
        <v>9</v>
      </c>
      <c r="D88" s="2">
        <f t="shared" si="12"/>
        <v>72</v>
      </c>
      <c r="E88" s="2">
        <f t="shared" si="13"/>
        <v>9.9</v>
      </c>
      <c r="G88" s="2">
        <v>30</v>
      </c>
      <c r="H88" s="2">
        <v>5.5</v>
      </c>
      <c r="I88" s="2">
        <f t="shared" si="14"/>
        <v>44</v>
      </c>
      <c r="J88" s="2">
        <f t="shared" si="15"/>
        <v>6.05</v>
      </c>
      <c r="L88" s="2">
        <f t="shared" si="16"/>
        <v>7.975</v>
      </c>
      <c r="M88" s="2">
        <f t="shared" si="17"/>
        <v>7.249999999999999</v>
      </c>
    </row>
    <row r="89" spans="1:13" ht="12.75">
      <c r="A89" s="1">
        <v>1470</v>
      </c>
      <c r="B89" s="2">
        <v>30</v>
      </c>
      <c r="C89" s="2">
        <v>8.5</v>
      </c>
      <c r="D89" s="2">
        <f t="shared" si="12"/>
        <v>68</v>
      </c>
      <c r="E89" s="2">
        <f t="shared" si="13"/>
        <v>9.35</v>
      </c>
      <c r="G89" s="2">
        <v>30</v>
      </c>
      <c r="H89" s="2">
        <v>5.979</v>
      </c>
      <c r="I89" s="2">
        <f t="shared" si="14"/>
        <v>47.832</v>
      </c>
      <c r="J89" s="2">
        <f t="shared" si="15"/>
        <v>6.5769</v>
      </c>
      <c r="L89" s="2">
        <f t="shared" si="16"/>
        <v>7.96345</v>
      </c>
      <c r="M89" s="2">
        <f t="shared" si="17"/>
        <v>7.2395</v>
      </c>
    </row>
    <row r="90" spans="1:13" ht="12.75">
      <c r="A90" s="1">
        <v>1471</v>
      </c>
      <c r="B90" s="2">
        <v>30</v>
      </c>
      <c r="C90" s="2">
        <v>8.567</v>
      </c>
      <c r="D90" s="2">
        <f t="shared" si="12"/>
        <v>68.536</v>
      </c>
      <c r="E90" s="2">
        <f t="shared" si="13"/>
        <v>9.4237</v>
      </c>
      <c r="G90" s="2">
        <v>30</v>
      </c>
      <c r="H90" s="2">
        <v>5.545</v>
      </c>
      <c r="I90" s="2">
        <f t="shared" si="14"/>
        <v>44.36</v>
      </c>
      <c r="J90" s="2">
        <f t="shared" si="15"/>
        <v>6.0995</v>
      </c>
      <c r="L90" s="2">
        <f t="shared" si="16"/>
        <v>7.7616</v>
      </c>
      <c r="M90" s="2">
        <f t="shared" si="17"/>
        <v>7.055999999999999</v>
      </c>
    </row>
    <row r="91" spans="1:13" ht="12.75">
      <c r="A91" s="1">
        <v>1472</v>
      </c>
      <c r="B91" s="2">
        <v>30</v>
      </c>
      <c r="C91" s="2">
        <v>9.067</v>
      </c>
      <c r="D91" s="2">
        <f t="shared" si="12"/>
        <v>72.536</v>
      </c>
      <c r="E91" s="2">
        <f t="shared" si="13"/>
        <v>9.973700000000001</v>
      </c>
      <c r="G91" s="2">
        <v>30</v>
      </c>
      <c r="H91" s="2">
        <v>5.846</v>
      </c>
      <c r="I91" s="2">
        <f t="shared" si="14"/>
        <v>46.768</v>
      </c>
      <c r="J91" s="2">
        <f t="shared" si="15"/>
        <v>6.4306</v>
      </c>
      <c r="L91" s="2">
        <f t="shared" si="16"/>
        <v>8.20215</v>
      </c>
      <c r="M91" s="2">
        <f t="shared" si="17"/>
        <v>7.456499999999999</v>
      </c>
    </row>
    <row r="92" spans="1:13" ht="12.75">
      <c r="A92" s="1">
        <v>1473</v>
      </c>
      <c r="B92" s="2">
        <v>30</v>
      </c>
      <c r="C92" s="2">
        <v>9.267</v>
      </c>
      <c r="D92" s="2">
        <f t="shared" si="12"/>
        <v>74.136</v>
      </c>
      <c r="E92" s="2">
        <f t="shared" si="13"/>
        <v>10.1937</v>
      </c>
      <c r="G92" s="2">
        <v>30</v>
      </c>
      <c r="H92" s="2">
        <v>6.333</v>
      </c>
      <c r="I92" s="2">
        <f t="shared" si="14"/>
        <v>50.664</v>
      </c>
      <c r="J92" s="2">
        <f t="shared" si="15"/>
        <v>6.9663</v>
      </c>
      <c r="L92" s="2">
        <f t="shared" si="16"/>
        <v>8.58</v>
      </c>
      <c r="M92" s="2">
        <f t="shared" si="17"/>
        <v>7.8</v>
      </c>
    </row>
    <row r="93" spans="1:13" ht="12.75">
      <c r="A93" s="1">
        <v>1474</v>
      </c>
      <c r="B93" s="2">
        <v>30</v>
      </c>
      <c r="C93" s="2">
        <v>9.667</v>
      </c>
      <c r="D93" s="2">
        <f t="shared" si="12"/>
        <v>77.336</v>
      </c>
      <c r="E93" s="2">
        <f t="shared" si="13"/>
        <v>10.6337</v>
      </c>
      <c r="G93" s="2">
        <v>30</v>
      </c>
      <c r="H93" s="2">
        <v>6.058</v>
      </c>
      <c r="I93" s="2">
        <f t="shared" si="14"/>
        <v>48.464000000000006</v>
      </c>
      <c r="J93" s="2">
        <f t="shared" si="15"/>
        <v>6.663800000000001</v>
      </c>
      <c r="L93" s="2">
        <f t="shared" si="16"/>
        <v>8.64875</v>
      </c>
      <c r="M93" s="2">
        <f t="shared" si="17"/>
        <v>7.8625</v>
      </c>
    </row>
    <row r="94" spans="1:13" ht="12.75">
      <c r="A94" s="1">
        <v>1475</v>
      </c>
      <c r="B94" s="2">
        <v>30</v>
      </c>
      <c r="C94" s="2">
        <v>8.6</v>
      </c>
      <c r="D94" s="2">
        <f t="shared" si="12"/>
        <v>68.8</v>
      </c>
      <c r="E94" s="2">
        <f t="shared" si="13"/>
        <v>9.46</v>
      </c>
      <c r="G94" s="2">
        <v>30</v>
      </c>
      <c r="H94" s="2">
        <f>H93-0.33333*(H93-H96)</f>
        <v>6.10099957</v>
      </c>
      <c r="I94" s="2">
        <f t="shared" si="14"/>
        <v>48.80799656</v>
      </c>
      <c r="J94" s="2">
        <f t="shared" si="15"/>
        <v>6.711099527</v>
      </c>
      <c r="L94" s="2">
        <f t="shared" si="16"/>
        <v>8.085549763500001</v>
      </c>
      <c r="M94" s="2">
        <f t="shared" si="17"/>
        <v>7.350499785000001</v>
      </c>
    </row>
    <row r="95" spans="1:13" ht="12.75">
      <c r="A95" s="1">
        <v>1476</v>
      </c>
      <c r="B95" s="2">
        <v>30</v>
      </c>
      <c r="C95" s="2">
        <v>6.893</v>
      </c>
      <c r="D95" s="2">
        <f t="shared" si="12"/>
        <v>55.144</v>
      </c>
      <c r="E95" s="2">
        <f t="shared" si="13"/>
        <v>7.582299999999999</v>
      </c>
      <c r="G95" s="2">
        <v>30</v>
      </c>
      <c r="H95" s="2">
        <f>H93-0.66667*(H93-H96)</f>
        <v>6.14400043</v>
      </c>
      <c r="I95" s="2">
        <f t="shared" si="14"/>
        <v>49.15200344</v>
      </c>
      <c r="J95" s="2">
        <f t="shared" si="15"/>
        <v>6.758400473</v>
      </c>
      <c r="L95" s="2">
        <f t="shared" si="16"/>
        <v>7.170350236499999</v>
      </c>
      <c r="M95" s="2">
        <f t="shared" si="17"/>
        <v>6.518500214999999</v>
      </c>
    </row>
    <row r="96" spans="1:13" ht="12.75">
      <c r="A96" s="1">
        <v>1477</v>
      </c>
      <c r="B96" s="2">
        <v>30</v>
      </c>
      <c r="C96" s="2">
        <v>6.5</v>
      </c>
      <c r="D96" s="2">
        <f t="shared" si="12"/>
        <v>52</v>
      </c>
      <c r="E96" s="2">
        <f t="shared" si="13"/>
        <v>7.15</v>
      </c>
      <c r="G96" s="2">
        <v>30</v>
      </c>
      <c r="H96" s="2">
        <v>6.187</v>
      </c>
      <c r="I96" s="2">
        <f t="shared" si="14"/>
        <v>49.496</v>
      </c>
      <c r="J96" s="2">
        <f t="shared" si="15"/>
        <v>6.805700000000001</v>
      </c>
      <c r="L96" s="2">
        <f t="shared" si="16"/>
        <v>6.97785</v>
      </c>
      <c r="M96" s="2">
        <f t="shared" si="17"/>
        <v>6.3435</v>
      </c>
    </row>
    <row r="97" spans="1:13" ht="12.75">
      <c r="A97" s="1">
        <v>1478</v>
      </c>
      <c r="B97" s="2">
        <v>30</v>
      </c>
      <c r="C97" s="2">
        <v>8.243</v>
      </c>
      <c r="D97" s="2">
        <f t="shared" si="12"/>
        <v>65.944</v>
      </c>
      <c r="E97" s="2">
        <f t="shared" si="13"/>
        <v>9.0673</v>
      </c>
      <c r="G97" s="2">
        <v>30</v>
      </c>
      <c r="H97" s="2">
        <v>6.981</v>
      </c>
      <c r="I97" s="2">
        <f t="shared" si="14"/>
        <v>55.848</v>
      </c>
      <c r="J97" s="2">
        <f t="shared" si="15"/>
        <v>7.6791</v>
      </c>
      <c r="L97" s="2">
        <f t="shared" si="16"/>
        <v>8.3732</v>
      </c>
      <c r="M97" s="2">
        <f t="shared" si="17"/>
        <v>7.612</v>
      </c>
    </row>
    <row r="98" spans="1:13" ht="12.75">
      <c r="A98" s="1">
        <v>1479</v>
      </c>
      <c r="B98" s="2">
        <v>30</v>
      </c>
      <c r="C98" s="2">
        <v>8.941</v>
      </c>
      <c r="D98" s="2">
        <f t="shared" si="12"/>
        <v>71.528</v>
      </c>
      <c r="E98" s="2">
        <f t="shared" si="13"/>
        <v>9.8351</v>
      </c>
      <c r="G98" s="2">
        <v>30</v>
      </c>
      <c r="H98" s="2">
        <v>6.934</v>
      </c>
      <c r="I98" s="2">
        <f t="shared" si="14"/>
        <v>55.472</v>
      </c>
      <c r="J98" s="2">
        <f t="shared" si="15"/>
        <v>7.6274</v>
      </c>
      <c r="L98" s="2">
        <f t="shared" si="16"/>
        <v>8.73125</v>
      </c>
      <c r="M98" s="2">
        <f t="shared" si="17"/>
        <v>7.937499999999999</v>
      </c>
    </row>
    <row r="99" spans="1:13" ht="12.75">
      <c r="A99" s="1">
        <v>1480</v>
      </c>
      <c r="B99" s="2">
        <v>30</v>
      </c>
      <c r="C99" s="2">
        <v>8.531</v>
      </c>
      <c r="D99" s="2">
        <f t="shared" si="12"/>
        <v>68.248</v>
      </c>
      <c r="E99" s="2">
        <f t="shared" si="13"/>
        <v>9.384100000000002</v>
      </c>
      <c r="G99" s="2">
        <v>25</v>
      </c>
      <c r="H99" s="2">
        <v>7.159</v>
      </c>
      <c r="I99" s="2">
        <f t="shared" si="14"/>
        <v>68.7264</v>
      </c>
      <c r="J99" s="2">
        <f t="shared" si="15"/>
        <v>9.44988</v>
      </c>
      <c r="L99" s="2">
        <f t="shared" si="16"/>
        <v>9.416990000000002</v>
      </c>
      <c r="M99" s="2">
        <f t="shared" si="17"/>
        <v>8.560900000000002</v>
      </c>
    </row>
    <row r="100" spans="1:13" ht="12.75">
      <c r="A100" s="1">
        <v>1481</v>
      </c>
      <c r="B100" s="2">
        <v>30</v>
      </c>
      <c r="C100" s="2">
        <v>7.847</v>
      </c>
      <c r="D100" s="2">
        <f t="shared" si="12"/>
        <v>62.776</v>
      </c>
      <c r="E100" s="2">
        <f t="shared" si="13"/>
        <v>8.6317</v>
      </c>
      <c r="G100" s="2">
        <v>30</v>
      </c>
      <c r="H100" s="2">
        <v>7.92</v>
      </c>
      <c r="I100" s="2">
        <f t="shared" si="14"/>
        <v>63.36</v>
      </c>
      <c r="J100" s="2">
        <f t="shared" si="15"/>
        <v>8.712</v>
      </c>
      <c r="L100" s="2">
        <f t="shared" si="16"/>
        <v>8.67185</v>
      </c>
      <c r="M100" s="2">
        <f t="shared" si="17"/>
        <v>7.883499999999999</v>
      </c>
    </row>
    <row r="101" spans="1:15" ht="12.75">
      <c r="A101" s="1">
        <v>1482</v>
      </c>
      <c r="B101" s="2">
        <v>30</v>
      </c>
      <c r="C101" s="2">
        <v>14.054</v>
      </c>
      <c r="D101" s="2">
        <f t="shared" si="12"/>
        <v>112.432</v>
      </c>
      <c r="E101" s="2">
        <f t="shared" si="13"/>
        <v>15.4594</v>
      </c>
      <c r="G101" s="2">
        <v>30</v>
      </c>
      <c r="H101" s="2">
        <v>7.286</v>
      </c>
      <c r="I101" s="2">
        <f t="shared" si="14"/>
        <v>58.288</v>
      </c>
      <c r="J101" s="2">
        <f t="shared" si="15"/>
        <v>8.0146</v>
      </c>
      <c r="L101" s="2">
        <f t="shared" si="16"/>
        <v>11.737</v>
      </c>
      <c r="M101" s="2">
        <f t="shared" si="17"/>
        <v>10.67</v>
      </c>
      <c r="O101" s="2">
        <v>11</v>
      </c>
    </row>
    <row r="102" spans="1:13" ht="12.75">
      <c r="A102" s="1">
        <v>1483</v>
      </c>
      <c r="B102" s="2">
        <v>27</v>
      </c>
      <c r="C102" s="2">
        <v>8.717</v>
      </c>
      <c r="D102" s="2">
        <f t="shared" si="12"/>
        <v>77.48444444444443</v>
      </c>
      <c r="E102" s="2">
        <f t="shared" si="13"/>
        <v>10.65411111111111</v>
      </c>
      <c r="G102" s="2">
        <v>27</v>
      </c>
      <c r="H102" s="2">
        <v>7.24</v>
      </c>
      <c r="I102" s="2">
        <f t="shared" si="14"/>
        <v>64.35555555555555</v>
      </c>
      <c r="J102" s="2">
        <f t="shared" si="15"/>
        <v>8.848888888888888</v>
      </c>
      <c r="L102" s="2">
        <f t="shared" si="16"/>
        <v>9.7515</v>
      </c>
      <c r="M102" s="2">
        <f t="shared" si="17"/>
        <v>8.865</v>
      </c>
    </row>
    <row r="103" spans="1:13" ht="12.75">
      <c r="A103" s="1">
        <v>1484</v>
      </c>
      <c r="B103" s="2">
        <v>30</v>
      </c>
      <c r="C103" s="2">
        <v>9.82</v>
      </c>
      <c r="D103" s="2">
        <f t="shared" si="12"/>
        <v>78.56</v>
      </c>
      <c r="E103" s="2">
        <f t="shared" si="13"/>
        <v>10.802000000000001</v>
      </c>
      <c r="G103" s="2">
        <v>30</v>
      </c>
      <c r="H103" s="2">
        <v>8.197</v>
      </c>
      <c r="I103" s="2">
        <f t="shared" si="14"/>
        <v>65.576</v>
      </c>
      <c r="J103" s="2">
        <f t="shared" si="15"/>
        <v>9.0167</v>
      </c>
      <c r="L103" s="2">
        <f t="shared" si="16"/>
        <v>9.90935</v>
      </c>
      <c r="M103" s="2">
        <f t="shared" si="17"/>
        <v>9.0085</v>
      </c>
    </row>
    <row r="104" spans="1:13" ht="12.75">
      <c r="A104" s="1">
        <v>1485</v>
      </c>
      <c r="B104" s="2">
        <v>30</v>
      </c>
      <c r="C104" s="2">
        <v>11.104</v>
      </c>
      <c r="D104" s="2">
        <f t="shared" si="12"/>
        <v>88.83200000000001</v>
      </c>
      <c r="E104" s="2">
        <f t="shared" si="13"/>
        <v>12.214400000000001</v>
      </c>
      <c r="G104" s="2">
        <v>30</v>
      </c>
      <c r="H104" s="2">
        <v>9.4</v>
      </c>
      <c r="I104" s="2">
        <f t="shared" si="14"/>
        <v>75.2</v>
      </c>
      <c r="J104" s="2">
        <f t="shared" si="15"/>
        <v>10.34</v>
      </c>
      <c r="L104" s="2">
        <f t="shared" si="16"/>
        <v>11.2772</v>
      </c>
      <c r="M104" s="2">
        <f t="shared" si="17"/>
        <v>10.252</v>
      </c>
    </row>
    <row r="105" spans="1:13" ht="12.75">
      <c r="A105" s="1">
        <v>1486</v>
      </c>
      <c r="B105" s="2">
        <v>30</v>
      </c>
      <c r="C105" s="2">
        <v>13.5</v>
      </c>
      <c r="D105" s="2">
        <f aca="true" t="shared" si="18" ref="D105:D119">(C105*240)/B105</f>
        <v>108</v>
      </c>
      <c r="E105" s="2">
        <f aca="true" t="shared" si="19" ref="E105:E119">33*(D105/240)</f>
        <v>14.85</v>
      </c>
      <c r="G105" s="2">
        <v>35</v>
      </c>
      <c r="H105" s="2">
        <v>10.3</v>
      </c>
      <c r="I105" s="2">
        <f aca="true" t="shared" si="20" ref="I105:I119">(H105*240)/G105</f>
        <v>70.62857142857143</v>
      </c>
      <c r="J105" s="2">
        <f aca="true" t="shared" si="21" ref="J105:J119">33*(I105/240)</f>
        <v>9.711428571428572</v>
      </c>
      <c r="L105" s="2">
        <f aca="true" t="shared" si="22" ref="L105:L119">MEDIAN(E105,J105)</f>
        <v>12.280714285714286</v>
      </c>
      <c r="M105" s="2">
        <f aca="true" t="shared" si="23" ref="M105:M119">L105*(30/33)</f>
        <v>11.164285714285715</v>
      </c>
    </row>
    <row r="106" spans="1:13" ht="12.75">
      <c r="A106" s="1">
        <v>1487</v>
      </c>
      <c r="B106" s="2">
        <v>36.25</v>
      </c>
      <c r="C106" s="2">
        <v>14.5</v>
      </c>
      <c r="D106" s="2">
        <f t="shared" si="18"/>
        <v>96</v>
      </c>
      <c r="E106" s="2">
        <f t="shared" si="19"/>
        <v>13.200000000000001</v>
      </c>
      <c r="G106" s="2">
        <v>30</v>
      </c>
      <c r="H106" s="2">
        <v>9.5</v>
      </c>
      <c r="I106" s="2">
        <f t="shared" si="20"/>
        <v>76</v>
      </c>
      <c r="J106" s="2">
        <f t="shared" si="21"/>
        <v>10.45</v>
      </c>
      <c r="L106" s="2">
        <f t="shared" si="22"/>
        <v>11.825</v>
      </c>
      <c r="M106" s="2">
        <f t="shared" si="23"/>
        <v>10.749999999999998</v>
      </c>
    </row>
    <row r="107" spans="1:13" ht="12.75">
      <c r="A107" s="1">
        <v>1488</v>
      </c>
      <c r="B107" s="2">
        <v>30</v>
      </c>
      <c r="C107" s="2">
        <v>12.975</v>
      </c>
      <c r="D107" s="2">
        <f t="shared" si="18"/>
        <v>103.8</v>
      </c>
      <c r="E107" s="2">
        <f t="shared" si="19"/>
        <v>14.272499999999999</v>
      </c>
      <c r="G107" s="2">
        <v>30</v>
      </c>
      <c r="H107" s="2">
        <v>11.676</v>
      </c>
      <c r="I107" s="2">
        <f t="shared" si="20"/>
        <v>93.408</v>
      </c>
      <c r="J107" s="2">
        <f t="shared" si="21"/>
        <v>12.8436</v>
      </c>
      <c r="L107" s="2">
        <f t="shared" si="22"/>
        <v>13.55805</v>
      </c>
      <c r="M107" s="2">
        <f t="shared" si="23"/>
        <v>12.3255</v>
      </c>
    </row>
    <row r="108" spans="1:13" ht="12.75">
      <c r="A108" s="1">
        <v>1489</v>
      </c>
      <c r="B108" s="2">
        <v>30</v>
      </c>
      <c r="C108" s="2">
        <v>16.433333</v>
      </c>
      <c r="D108" s="2">
        <f t="shared" si="18"/>
        <v>131.466664</v>
      </c>
      <c r="E108" s="2">
        <f t="shared" si="19"/>
        <v>18.0766663</v>
      </c>
      <c r="G108" s="2">
        <v>32.5</v>
      </c>
      <c r="H108" s="2">
        <v>15.896</v>
      </c>
      <c r="I108" s="2">
        <f t="shared" si="20"/>
        <v>117.38584615384616</v>
      </c>
      <c r="J108" s="2">
        <f t="shared" si="21"/>
        <v>16.140553846153846</v>
      </c>
      <c r="L108" s="2">
        <f t="shared" si="22"/>
        <v>17.108610073076925</v>
      </c>
      <c r="M108" s="2">
        <f t="shared" si="23"/>
        <v>15.553281884615386</v>
      </c>
    </row>
    <row r="109" spans="1:13" ht="12.75">
      <c r="A109" s="1">
        <v>1490</v>
      </c>
      <c r="B109" s="2">
        <v>30</v>
      </c>
      <c r="C109" s="2">
        <v>22.467</v>
      </c>
      <c r="D109" s="2">
        <f t="shared" si="18"/>
        <v>179.736</v>
      </c>
      <c r="E109" s="2">
        <f t="shared" si="19"/>
        <v>24.7137</v>
      </c>
      <c r="G109" s="2">
        <v>30</v>
      </c>
      <c r="H109" s="2">
        <v>20.175</v>
      </c>
      <c r="I109" s="2">
        <f t="shared" si="20"/>
        <v>161.4</v>
      </c>
      <c r="J109" s="2">
        <f t="shared" si="21"/>
        <v>22.1925</v>
      </c>
      <c r="L109" s="2">
        <f t="shared" si="22"/>
        <v>23.4531</v>
      </c>
      <c r="M109" s="2">
        <f t="shared" si="23"/>
        <v>21.320999999999998</v>
      </c>
    </row>
    <row r="110" spans="1:13" ht="12.75">
      <c r="A110" s="1">
        <v>1491</v>
      </c>
      <c r="B110" s="2">
        <v>30</v>
      </c>
      <c r="C110" s="2">
        <v>7.438</v>
      </c>
      <c r="D110" s="2">
        <f t="shared" si="18"/>
        <v>59.504</v>
      </c>
      <c r="E110" s="2">
        <f t="shared" si="19"/>
        <v>8.181799999999999</v>
      </c>
      <c r="G110" s="2">
        <v>30</v>
      </c>
      <c r="H110" s="2">
        <v>9.596</v>
      </c>
      <c r="I110" s="2">
        <f t="shared" si="20"/>
        <v>76.768</v>
      </c>
      <c r="J110" s="2">
        <f t="shared" si="21"/>
        <v>10.5556</v>
      </c>
      <c r="L110" s="2">
        <f t="shared" si="22"/>
        <v>9.3687</v>
      </c>
      <c r="M110" s="2">
        <f t="shared" si="23"/>
        <v>8.517</v>
      </c>
    </row>
    <row r="111" spans="1:13" ht="12.75">
      <c r="A111" s="1">
        <v>1492</v>
      </c>
      <c r="B111" s="2">
        <v>30</v>
      </c>
      <c r="C111" s="2">
        <v>7.891</v>
      </c>
      <c r="D111" s="2">
        <f t="shared" si="18"/>
        <v>63.128</v>
      </c>
      <c r="E111" s="2">
        <f t="shared" si="19"/>
        <v>8.6801</v>
      </c>
      <c r="G111" s="2">
        <v>30</v>
      </c>
      <c r="H111" s="2">
        <v>8.735</v>
      </c>
      <c r="I111" s="2">
        <f t="shared" si="20"/>
        <v>69.87999999999998</v>
      </c>
      <c r="J111" s="2">
        <f t="shared" si="21"/>
        <v>9.608499999999998</v>
      </c>
      <c r="L111" s="2">
        <f t="shared" si="22"/>
        <v>9.144299999999998</v>
      </c>
      <c r="M111" s="2">
        <f t="shared" si="23"/>
        <v>8.312999999999997</v>
      </c>
    </row>
    <row r="112" spans="1:13" ht="12.75">
      <c r="A112" s="1">
        <v>1493</v>
      </c>
      <c r="B112" s="2">
        <v>30</v>
      </c>
      <c r="C112" s="2">
        <v>9.917</v>
      </c>
      <c r="D112" s="2">
        <f t="shared" si="18"/>
        <v>79.336</v>
      </c>
      <c r="E112" s="2">
        <f t="shared" si="19"/>
        <v>10.9087</v>
      </c>
      <c r="G112" s="2">
        <v>30</v>
      </c>
      <c r="H112" s="2">
        <v>8.857</v>
      </c>
      <c r="I112" s="2">
        <f t="shared" si="20"/>
        <v>70.856</v>
      </c>
      <c r="J112" s="2">
        <f t="shared" si="21"/>
        <v>9.7427</v>
      </c>
      <c r="L112" s="2">
        <f t="shared" si="22"/>
        <v>10.3257</v>
      </c>
      <c r="M112" s="2">
        <f t="shared" si="23"/>
        <v>9.386999999999999</v>
      </c>
    </row>
    <row r="113" spans="1:13" ht="12.75">
      <c r="A113" s="1">
        <v>1494</v>
      </c>
      <c r="B113" s="2">
        <v>30</v>
      </c>
      <c r="C113" s="2">
        <v>8.75</v>
      </c>
      <c r="D113" s="2">
        <f t="shared" si="18"/>
        <v>70</v>
      </c>
      <c r="E113" s="2">
        <f t="shared" si="19"/>
        <v>9.625</v>
      </c>
      <c r="G113" s="2">
        <v>30</v>
      </c>
      <c r="H113" s="2">
        <v>8.982</v>
      </c>
      <c r="I113" s="2">
        <f t="shared" si="20"/>
        <v>71.856</v>
      </c>
      <c r="J113" s="2">
        <f t="shared" si="21"/>
        <v>9.8802</v>
      </c>
      <c r="L113" s="2">
        <f t="shared" si="22"/>
        <v>9.752600000000001</v>
      </c>
      <c r="M113" s="2">
        <f t="shared" si="23"/>
        <v>8.866000000000001</v>
      </c>
    </row>
    <row r="114" spans="1:13" ht="12.75">
      <c r="A114" s="1">
        <v>1495</v>
      </c>
      <c r="B114" s="2">
        <v>30</v>
      </c>
      <c r="C114" s="2">
        <v>9.45</v>
      </c>
      <c r="D114" s="2">
        <f t="shared" si="18"/>
        <v>75.6</v>
      </c>
      <c r="E114" s="2">
        <f t="shared" si="19"/>
        <v>10.395</v>
      </c>
      <c r="G114" s="2">
        <v>30</v>
      </c>
      <c r="H114" s="2">
        <v>9</v>
      </c>
      <c r="I114" s="2">
        <f t="shared" si="20"/>
        <v>72</v>
      </c>
      <c r="J114" s="2">
        <f t="shared" si="21"/>
        <v>9.9</v>
      </c>
      <c r="L114" s="2">
        <f t="shared" si="22"/>
        <v>10.1475</v>
      </c>
      <c r="M114" s="2">
        <f t="shared" si="23"/>
        <v>9.225</v>
      </c>
    </row>
    <row r="115" spans="1:13" ht="12.75">
      <c r="A115" s="1">
        <v>1496</v>
      </c>
      <c r="B115" s="2">
        <v>30</v>
      </c>
      <c r="C115" s="2">
        <v>9.6</v>
      </c>
      <c r="D115" s="2">
        <f t="shared" si="18"/>
        <v>76.8</v>
      </c>
      <c r="E115" s="2">
        <f t="shared" si="19"/>
        <v>10.56</v>
      </c>
      <c r="G115" s="2">
        <v>30</v>
      </c>
      <c r="H115" s="2">
        <v>9</v>
      </c>
      <c r="I115" s="2">
        <f t="shared" si="20"/>
        <v>72</v>
      </c>
      <c r="J115" s="2">
        <f t="shared" si="21"/>
        <v>9.9</v>
      </c>
      <c r="L115" s="2">
        <f t="shared" si="22"/>
        <v>10.23</v>
      </c>
      <c r="M115" s="2">
        <f t="shared" si="23"/>
        <v>9.3</v>
      </c>
    </row>
    <row r="116" spans="1:13" ht="12.75">
      <c r="A116" s="1">
        <v>1497</v>
      </c>
      <c r="B116" s="2">
        <v>30</v>
      </c>
      <c r="D116" s="2">
        <f t="shared" si="18"/>
        <v>0</v>
      </c>
      <c r="E116" s="2">
        <f t="shared" si="19"/>
        <v>0</v>
      </c>
      <c r="G116" s="2">
        <v>30</v>
      </c>
      <c r="I116" s="2">
        <f t="shared" si="20"/>
        <v>0</v>
      </c>
      <c r="J116" s="2">
        <f t="shared" si="21"/>
        <v>0</v>
      </c>
      <c r="L116" s="2">
        <f t="shared" si="22"/>
        <v>0</v>
      </c>
      <c r="M116" s="2">
        <f t="shared" si="23"/>
        <v>0</v>
      </c>
    </row>
    <row r="117" spans="1:13" ht="12.75">
      <c r="A117" s="1">
        <v>1498</v>
      </c>
      <c r="B117" s="2">
        <v>30</v>
      </c>
      <c r="D117" s="2">
        <f t="shared" si="18"/>
        <v>0</v>
      </c>
      <c r="E117" s="2">
        <f t="shared" si="19"/>
        <v>0</v>
      </c>
      <c r="G117" s="2">
        <v>30</v>
      </c>
      <c r="I117" s="2">
        <f t="shared" si="20"/>
        <v>0</v>
      </c>
      <c r="J117" s="2">
        <f t="shared" si="21"/>
        <v>0</v>
      </c>
      <c r="L117" s="2">
        <f t="shared" si="22"/>
        <v>0</v>
      </c>
      <c r="M117" s="2">
        <f t="shared" si="23"/>
        <v>0</v>
      </c>
    </row>
    <row r="118" spans="1:13" ht="12.75">
      <c r="A118" s="1">
        <v>1499</v>
      </c>
      <c r="B118" s="2">
        <v>30</v>
      </c>
      <c r="D118" s="2">
        <f t="shared" si="18"/>
        <v>0</v>
      </c>
      <c r="E118" s="2">
        <f t="shared" si="19"/>
        <v>0</v>
      </c>
      <c r="G118" s="2">
        <v>30</v>
      </c>
      <c r="I118" s="2">
        <f t="shared" si="20"/>
        <v>0</v>
      </c>
      <c r="J118" s="2">
        <f t="shared" si="21"/>
        <v>0</v>
      </c>
      <c r="L118" s="2">
        <f t="shared" si="22"/>
        <v>0</v>
      </c>
      <c r="M118" s="2">
        <f t="shared" si="23"/>
        <v>0</v>
      </c>
    </row>
    <row r="119" spans="1:13" ht="12.75">
      <c r="A119" s="1">
        <v>1500</v>
      </c>
      <c r="B119" s="2">
        <v>30</v>
      </c>
      <c r="D119" s="2">
        <f t="shared" si="18"/>
        <v>0</v>
      </c>
      <c r="E119" s="2">
        <f t="shared" si="19"/>
        <v>0</v>
      </c>
      <c r="G119" s="2">
        <v>30</v>
      </c>
      <c r="I119" s="2">
        <f t="shared" si="20"/>
        <v>0</v>
      </c>
      <c r="J119" s="2">
        <f t="shared" si="21"/>
        <v>0</v>
      </c>
      <c r="L119" s="2">
        <f t="shared" si="22"/>
        <v>0</v>
      </c>
      <c r="M119" s="2">
        <f t="shared" si="23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6"/>
  <sheetViews>
    <sheetView tabSelected="1" workbookViewId="0" topLeftCell="A1">
      <pane xSplit="1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10.28125" style="1" customWidth="1"/>
    <col min="2" max="2" width="8.28125" style="2" customWidth="1"/>
    <col min="3" max="3" width="10.140625" style="2" customWidth="1"/>
    <col min="4" max="4" width="9.8515625" style="2" customWidth="1"/>
    <col min="5" max="5" width="10.140625" style="2" customWidth="1"/>
    <col min="6" max="6" width="8.421875" style="2" customWidth="1"/>
    <col min="7" max="7" width="8.28125" style="2" customWidth="1"/>
    <col min="8" max="8" width="10.140625" style="2" customWidth="1"/>
    <col min="9" max="9" width="9.8515625" style="2" customWidth="1"/>
    <col min="10" max="10" width="10.140625" style="2" customWidth="1"/>
    <col min="12" max="12" width="15.7109375" style="2" customWidth="1"/>
    <col min="13" max="13" width="15.7109375" style="0" customWidth="1"/>
    <col min="15" max="15" width="12.421875" style="2" customWidth="1"/>
  </cols>
  <sheetData>
    <row r="1" ht="12.75">
      <c r="C1" s="3" t="s">
        <v>39</v>
      </c>
    </row>
    <row r="2" ht="12.75">
      <c r="C2" s="3"/>
    </row>
    <row r="3" spans="1:15" ht="12.75">
      <c r="A3" s="1" t="s">
        <v>41</v>
      </c>
      <c r="B3" s="3" t="s">
        <v>31</v>
      </c>
      <c r="C3" s="3"/>
      <c r="D3" s="3"/>
      <c r="E3" s="3"/>
      <c r="G3" s="3" t="s">
        <v>34</v>
      </c>
      <c r="H3" s="3"/>
      <c r="I3" s="3"/>
      <c r="J3" s="3"/>
      <c r="L3" s="3" t="s">
        <v>32</v>
      </c>
      <c r="M3" s="3" t="s">
        <v>32</v>
      </c>
      <c r="O3" s="3" t="s">
        <v>27</v>
      </c>
    </row>
    <row r="4" spans="2:15" ht="12.75">
      <c r="B4" s="3" t="s">
        <v>33</v>
      </c>
      <c r="C4" s="3" t="s">
        <v>37</v>
      </c>
      <c r="D4" s="3" t="s">
        <v>37</v>
      </c>
      <c r="E4" s="3" t="s">
        <v>36</v>
      </c>
      <c r="G4" s="3" t="s">
        <v>33</v>
      </c>
      <c r="H4" s="3" t="s">
        <v>37</v>
      </c>
      <c r="I4" s="3" t="s">
        <v>37</v>
      </c>
      <c r="J4" s="3" t="s">
        <v>36</v>
      </c>
      <c r="L4" s="3" t="s">
        <v>30</v>
      </c>
      <c r="M4" s="3" t="s">
        <v>30</v>
      </c>
      <c r="O4" s="3" t="s">
        <v>40</v>
      </c>
    </row>
    <row r="5" spans="2:15" ht="12.75">
      <c r="B5" s="3"/>
      <c r="C5" s="3" t="s">
        <v>35</v>
      </c>
      <c r="D5" s="3" t="s">
        <v>26</v>
      </c>
      <c r="E5" s="3" t="s">
        <v>23</v>
      </c>
      <c r="G5" s="3"/>
      <c r="H5" s="3" t="s">
        <v>35</v>
      </c>
      <c r="I5" s="3" t="s">
        <v>26</v>
      </c>
      <c r="J5" s="3" t="s">
        <v>23</v>
      </c>
      <c r="L5" s="3" t="s">
        <v>24</v>
      </c>
      <c r="M5" s="3" t="s">
        <v>22</v>
      </c>
      <c r="O5" s="3" t="s">
        <v>25</v>
      </c>
    </row>
    <row r="6" spans="3:15" ht="12.75">
      <c r="C6" s="3" t="s">
        <v>28</v>
      </c>
      <c r="E6" s="3" t="s">
        <v>28</v>
      </c>
      <c r="H6" s="3" t="s">
        <v>28</v>
      </c>
      <c r="J6" s="3" t="s">
        <v>28</v>
      </c>
      <c r="L6" s="3" t="s">
        <v>28</v>
      </c>
      <c r="M6" s="3" t="s">
        <v>28</v>
      </c>
      <c r="O6" s="3" t="s">
        <v>28</v>
      </c>
    </row>
    <row r="7" ht="12.75">
      <c r="M7" s="2"/>
    </row>
    <row r="8" spans="1:13" ht="12.75">
      <c r="A8" s="1">
        <v>1390</v>
      </c>
      <c r="B8" s="2">
        <v>38.5</v>
      </c>
      <c r="C8" s="2">
        <v>10</v>
      </c>
      <c r="D8" s="2">
        <f>(C8*240)/B8</f>
        <v>62.33766233766234</v>
      </c>
      <c r="E8" s="2">
        <f>33*(D8/240)</f>
        <v>8.571428571428571</v>
      </c>
      <c r="G8" s="2">
        <v>32</v>
      </c>
      <c r="H8" s="2">
        <v>6</v>
      </c>
      <c r="I8" s="2">
        <f>(H8*240)/G8</f>
        <v>45</v>
      </c>
      <c r="J8" s="2">
        <f>33*(I8/240)</f>
        <v>6.1875</v>
      </c>
      <c r="L8" s="2">
        <f>MEDIAN(E8,J8)</f>
        <v>7.379464285714286</v>
      </c>
      <c r="M8" s="2">
        <f>L8*(30/33)</f>
        <v>6.708603896103896</v>
      </c>
    </row>
    <row r="12" spans="1:13" ht="12.75">
      <c r="A12" s="1">
        <v>1391</v>
      </c>
      <c r="B12" s="2">
        <v>38.5</v>
      </c>
      <c r="C12" s="2">
        <v>9.5</v>
      </c>
      <c r="D12" s="2">
        <f>(C12*240)/B12</f>
        <v>59.22077922077922</v>
      </c>
      <c r="E12" s="2">
        <f>33*(D12/240)</f>
        <v>8.142857142857142</v>
      </c>
      <c r="G12" s="2">
        <v>32</v>
      </c>
      <c r="H12" s="2">
        <v>5.8</v>
      </c>
      <c r="I12" s="2">
        <f>(H12*240)/G12</f>
        <v>43.5</v>
      </c>
      <c r="J12" s="2">
        <f>33*(I12/240)</f>
        <v>5.98125</v>
      </c>
      <c r="L12" s="2">
        <f>MEDIAN(E12,J12)</f>
        <v>7.062053571428571</v>
      </c>
      <c r="M12" s="2">
        <f>L12*(30/33)</f>
        <v>6.4200487012987</v>
      </c>
    </row>
    <row r="13" spans="1:13" ht="12.75">
      <c r="A13" s="1">
        <v>1392</v>
      </c>
      <c r="B13" s="2">
        <v>38.5</v>
      </c>
      <c r="C13" s="2">
        <v>9.5</v>
      </c>
      <c r="D13" s="2">
        <f>(C13*240)/B13</f>
        <v>59.22077922077922</v>
      </c>
      <c r="E13" s="2">
        <f>33*(D13/240)</f>
        <v>8.142857142857142</v>
      </c>
      <c r="G13" s="2">
        <v>32</v>
      </c>
      <c r="H13" s="2">
        <f>H12-0.33333*(H12-H15)</f>
        <v>5.533336</v>
      </c>
      <c r="I13" s="2">
        <f>(H13*240)/G13</f>
        <v>41.50002</v>
      </c>
      <c r="J13" s="2">
        <f>33*(I13/240)</f>
        <v>5.70625275</v>
      </c>
      <c r="L13" s="2">
        <f>MEDIAN(E13,J13)</f>
        <v>6.924554946428572</v>
      </c>
      <c r="M13" s="2">
        <f>L13*(30/33)</f>
        <v>6.295049951298701</v>
      </c>
    </row>
    <row r="14" spans="1:13" ht="12.75">
      <c r="A14" s="1">
        <v>1393</v>
      </c>
      <c r="B14" s="2">
        <v>38.5</v>
      </c>
      <c r="C14" s="2">
        <v>9.5</v>
      </c>
      <c r="D14" s="2">
        <f>(C14*240)/B14</f>
        <v>59.22077922077922</v>
      </c>
      <c r="E14" s="2">
        <f>33*(D14/240)</f>
        <v>8.142857142857142</v>
      </c>
      <c r="G14" s="2">
        <v>32</v>
      </c>
      <c r="H14" s="2">
        <f>H12-0.66667*(H12-H15)</f>
        <v>5.266664</v>
      </c>
      <c r="I14" s="2">
        <f>(H14*240)/G14</f>
        <v>39.499979999999994</v>
      </c>
      <c r="J14" s="2">
        <f>33*(I14/240)</f>
        <v>5.431247249999999</v>
      </c>
      <c r="L14" s="2">
        <f>MEDIAN(E14,J14)</f>
        <v>6.78705219642857</v>
      </c>
      <c r="M14" s="2">
        <f>L14*(30/33)</f>
        <v>6.1700474512987</v>
      </c>
    </row>
    <row r="15" spans="1:13" ht="12.75">
      <c r="A15" s="1">
        <v>1394</v>
      </c>
      <c r="B15" s="2">
        <v>38.5</v>
      </c>
      <c r="C15" s="2">
        <v>9.5</v>
      </c>
      <c r="D15" s="2">
        <f>(C15*240)/B15</f>
        <v>59.22077922077922</v>
      </c>
      <c r="E15" s="2">
        <f>33*(D15/240)</f>
        <v>8.142857142857142</v>
      </c>
      <c r="G15" s="2">
        <v>32</v>
      </c>
      <c r="H15" s="2">
        <v>5</v>
      </c>
      <c r="I15" s="2">
        <f>(H15*240)/G15</f>
        <v>37.5</v>
      </c>
      <c r="J15" s="2">
        <f>33*(I15/240)</f>
        <v>5.15625</v>
      </c>
      <c r="L15" s="2">
        <f>MEDIAN(E15,J15)</f>
        <v>6.649553571428571</v>
      </c>
      <c r="M15" s="2">
        <f>L15*(30/33)</f>
        <v>6.045048701298701</v>
      </c>
    </row>
    <row r="16" spans="1:13" ht="12.75">
      <c r="A16" s="1">
        <v>1395</v>
      </c>
      <c r="B16" s="2">
        <v>38.5</v>
      </c>
      <c r="C16" s="2">
        <v>9.5</v>
      </c>
      <c r="D16" s="2">
        <f>(C16*240)/B16</f>
        <v>59.22077922077922</v>
      </c>
      <c r="E16" s="2">
        <f>33*(D16/240)</f>
        <v>8.142857142857142</v>
      </c>
      <c r="G16" s="2">
        <v>32</v>
      </c>
      <c r="H16" s="2">
        <v>5.25</v>
      </c>
      <c r="I16" s="2">
        <f>(H16*240)/G16</f>
        <v>39.375</v>
      </c>
      <c r="J16" s="2">
        <f>33*(I16/240)</f>
        <v>5.4140625</v>
      </c>
      <c r="L16" s="2">
        <f>MEDIAN(E16,J16)</f>
        <v>6.778459821428571</v>
      </c>
      <c r="M16" s="2">
        <f>L16*(30/33)</f>
        <v>6.1622362012987</v>
      </c>
    </row>
    <row r="17" ht="12.75">
      <c r="M17" s="2"/>
    </row>
    <row r="18" spans="1:13" ht="12.75">
      <c r="A18" s="1" t="s">
        <v>0</v>
      </c>
      <c r="B18" s="2">
        <f>AVERAGE(B12:B16)</f>
        <v>38.5</v>
      </c>
      <c r="C18" s="2">
        <f>AVERAGE(C12:C16)</f>
        <v>9.5</v>
      </c>
      <c r="D18" s="2">
        <f>AVERAGE(D12:D16)</f>
        <v>59.22077922077922</v>
      </c>
      <c r="E18" s="2">
        <f>AVERAGE(E12:E16)</f>
        <v>8.142857142857142</v>
      </c>
      <c r="G18" s="2">
        <f>AVERAGE(G12:G16)</f>
        <v>32</v>
      </c>
      <c r="H18" s="2">
        <f>AVERAGE(H12:H16)</f>
        <v>5.369999999999999</v>
      </c>
      <c r="I18" s="2">
        <f>AVERAGE(I12:I16)</f>
        <v>40.275</v>
      </c>
      <c r="J18" s="2">
        <f>AVERAGE(J12:J16)</f>
        <v>5.537812499999999</v>
      </c>
      <c r="L18" s="2">
        <f>AVERAGE(L12:L16)</f>
        <v>6.84033482142857</v>
      </c>
      <c r="M18" s="2">
        <f>AVERAGE(M12:M16)</f>
        <v>6.218486201298701</v>
      </c>
    </row>
    <row r="19" ht="12.75">
      <c r="M19" s="2"/>
    </row>
    <row r="20" spans="1:13" ht="12.75">
      <c r="A20" s="1">
        <v>1396</v>
      </c>
      <c r="B20" s="2">
        <v>38.5</v>
      </c>
      <c r="C20" s="2">
        <v>9.5</v>
      </c>
      <c r="D20" s="2">
        <f>(C20*240)/B20</f>
        <v>59.22077922077922</v>
      </c>
      <c r="E20" s="2">
        <f>33*(D20/240)</f>
        <v>8.142857142857142</v>
      </c>
      <c r="G20" s="2">
        <v>32</v>
      </c>
      <c r="H20" s="2">
        <v>5.25</v>
      </c>
      <c r="I20" s="2">
        <f>(H20*240)/G20</f>
        <v>39.375</v>
      </c>
      <c r="J20" s="2">
        <f>33*(I20/240)</f>
        <v>5.4140625</v>
      </c>
      <c r="L20" s="2">
        <f>MEDIAN(E20,J20)</f>
        <v>6.778459821428571</v>
      </c>
      <c r="M20" s="2">
        <f>L20*(30/33)</f>
        <v>6.1622362012987</v>
      </c>
    </row>
    <row r="21" spans="1:13" ht="12.75">
      <c r="A21" s="1">
        <v>1397</v>
      </c>
      <c r="B21" s="2">
        <v>38.5</v>
      </c>
      <c r="C21" s="2">
        <v>9</v>
      </c>
      <c r="D21" s="2">
        <f>(C21*240)/B21</f>
        <v>56.103896103896105</v>
      </c>
      <c r="E21" s="2">
        <f>33*(D21/240)</f>
        <v>7.714285714285714</v>
      </c>
      <c r="G21" s="2">
        <v>32</v>
      </c>
      <c r="H21" s="2">
        <v>5.25</v>
      </c>
      <c r="I21" s="2">
        <f>(H21*240)/G21</f>
        <v>39.375</v>
      </c>
      <c r="J21" s="2">
        <f>33*(I21/240)</f>
        <v>5.4140625</v>
      </c>
      <c r="L21" s="2">
        <f>MEDIAN(E21,J21)</f>
        <v>6.564174107142858</v>
      </c>
      <c r="M21" s="2">
        <f>L21*(30/33)</f>
        <v>5.9674310064935066</v>
      </c>
    </row>
    <row r="22" spans="1:13" ht="12.75">
      <c r="A22" s="1">
        <v>1398</v>
      </c>
      <c r="B22" s="2">
        <v>38.5</v>
      </c>
      <c r="C22" s="2">
        <v>9.5</v>
      </c>
      <c r="D22" s="2">
        <f>(C22*240)/B22</f>
        <v>59.22077922077922</v>
      </c>
      <c r="E22" s="2">
        <f>33*(D22/240)</f>
        <v>8.142857142857142</v>
      </c>
      <c r="G22" s="2">
        <v>32</v>
      </c>
      <c r="H22" s="2">
        <v>5.25</v>
      </c>
      <c r="I22" s="2">
        <f>(H22*240)/G22</f>
        <v>39.375</v>
      </c>
      <c r="J22" s="2">
        <f>33*(I22/240)</f>
        <v>5.4140625</v>
      </c>
      <c r="L22" s="2">
        <f>MEDIAN(E22,J22)</f>
        <v>6.778459821428571</v>
      </c>
      <c r="M22" s="2">
        <f>L22*(30/33)</f>
        <v>6.1622362012987</v>
      </c>
    </row>
    <row r="23" spans="1:13" ht="12.75">
      <c r="A23" s="1">
        <v>1399</v>
      </c>
      <c r="B23" s="2">
        <v>38.5</v>
      </c>
      <c r="C23" s="2">
        <v>9.75</v>
      </c>
      <c r="D23" s="2">
        <f>(C23*240)/B23</f>
        <v>60.77922077922078</v>
      </c>
      <c r="E23" s="2">
        <f>33*(D23/240)</f>
        <v>8.357142857142856</v>
      </c>
      <c r="G23" s="2">
        <v>32</v>
      </c>
      <c r="H23" s="2">
        <v>5.25</v>
      </c>
      <c r="I23" s="2">
        <f>(H23*240)/G23</f>
        <v>39.375</v>
      </c>
      <c r="J23" s="2">
        <f>33*(I23/240)</f>
        <v>5.4140625</v>
      </c>
      <c r="L23" s="2">
        <f>MEDIAN(E23,J23)</f>
        <v>6.885602678571428</v>
      </c>
      <c r="M23" s="2">
        <f>L23*(30/33)</f>
        <v>6.259638798701298</v>
      </c>
    </row>
    <row r="24" spans="1:13" ht="12.75">
      <c r="A24" s="1">
        <v>1400</v>
      </c>
      <c r="B24" s="2">
        <v>38.5</v>
      </c>
      <c r="C24" s="2">
        <v>9.75</v>
      </c>
      <c r="D24" s="2">
        <f>(C24*240)/B24</f>
        <v>60.77922077922078</v>
      </c>
      <c r="E24" s="2">
        <f>33*(D24/240)</f>
        <v>8.357142857142856</v>
      </c>
      <c r="G24" s="2">
        <v>32</v>
      </c>
      <c r="H24" s="2">
        <v>5.5</v>
      </c>
      <c r="I24" s="2">
        <f>(H24*240)/G24</f>
        <v>41.25</v>
      </c>
      <c r="J24" s="2">
        <f>33*(I24/240)</f>
        <v>5.671875</v>
      </c>
      <c r="L24" s="2">
        <f>MEDIAN(E24,J24)</f>
        <v>7.014508928571428</v>
      </c>
      <c r="M24" s="2">
        <f>L24*(30/33)</f>
        <v>6.376826298701298</v>
      </c>
    </row>
    <row r="25" ht="12.75">
      <c r="M25" s="2"/>
    </row>
    <row r="26" spans="1:13" ht="12.75">
      <c r="A26" s="1" t="s">
        <v>1</v>
      </c>
      <c r="B26" s="2">
        <f>AVERAGE(B20:B24)</f>
        <v>38.5</v>
      </c>
      <c r="C26" s="2">
        <f>AVERAGE(C20:C24)</f>
        <v>9.5</v>
      </c>
      <c r="D26" s="2">
        <f>AVERAGE(D20:D24)</f>
        <v>59.22077922077923</v>
      </c>
      <c r="E26" s="2">
        <f>AVERAGE(E20:E24)</f>
        <v>8.142857142857142</v>
      </c>
      <c r="G26" s="2">
        <f>AVERAGE(G20:G24)</f>
        <v>32</v>
      </c>
      <c r="H26" s="2">
        <f>AVERAGE(H20:H24)</f>
        <v>5.3</v>
      </c>
      <c r="I26" s="2">
        <f>AVERAGE(I20:I24)</f>
        <v>39.75</v>
      </c>
      <c r="J26" s="2">
        <f>AVERAGE(J20:J24)</f>
        <v>5.465625</v>
      </c>
      <c r="L26" s="2">
        <f>AVERAGE(L20:L24)</f>
        <v>6.804241071428571</v>
      </c>
      <c r="M26" s="2">
        <f>L26*(30/33)</f>
        <v>6.1856737012987</v>
      </c>
    </row>
    <row r="27" ht="12.75">
      <c r="M27" s="2"/>
    </row>
    <row r="28" spans="1:13" ht="12.75">
      <c r="A28" s="1">
        <v>1401</v>
      </c>
      <c r="B28" s="2">
        <v>38.5</v>
      </c>
      <c r="C28" s="2">
        <v>10</v>
      </c>
      <c r="D28" s="2">
        <f>(C28*240)/B28</f>
        <v>62.33766233766234</v>
      </c>
      <c r="E28" s="2">
        <f>33*(D28/240)</f>
        <v>8.571428571428571</v>
      </c>
      <c r="G28" s="2">
        <v>32</v>
      </c>
      <c r="H28" s="2">
        <v>5.5</v>
      </c>
      <c r="I28" s="2">
        <f>(H28*240)/G28</f>
        <v>41.25</v>
      </c>
      <c r="J28" s="2">
        <f>33*(I28/240)</f>
        <v>5.671875</v>
      </c>
      <c r="L28" s="2">
        <f>MEDIAN(E28,J28)</f>
        <v>7.121651785714286</v>
      </c>
      <c r="M28" s="2">
        <f>L28*(30/33)</f>
        <v>6.474228896103896</v>
      </c>
    </row>
    <row r="29" spans="1:13" ht="12.75">
      <c r="A29" s="1">
        <v>1402</v>
      </c>
      <c r="B29" s="2">
        <v>38.5</v>
      </c>
      <c r="C29" s="2">
        <v>9.5</v>
      </c>
      <c r="D29" s="2">
        <f>(C29*240)/B29</f>
        <v>59.22077922077922</v>
      </c>
      <c r="E29" s="2">
        <f>33*(D29/240)</f>
        <v>8.142857142857142</v>
      </c>
      <c r="G29" s="2">
        <v>32</v>
      </c>
      <c r="H29" s="2">
        <v>6</v>
      </c>
      <c r="I29" s="2">
        <f>(H29*240)/G29</f>
        <v>45</v>
      </c>
      <c r="J29" s="2">
        <f>33*(I29/240)</f>
        <v>6.1875</v>
      </c>
      <c r="L29" s="2">
        <f>MEDIAN(E29,J29)</f>
        <v>7.165178571428571</v>
      </c>
      <c r="M29" s="2">
        <f>L29*(30/33)</f>
        <v>6.5137987012987</v>
      </c>
    </row>
    <row r="30" spans="1:13" ht="12.75">
      <c r="A30" s="1">
        <v>1403</v>
      </c>
      <c r="B30" s="2">
        <v>38.958</v>
      </c>
      <c r="C30" s="2">
        <v>10</v>
      </c>
      <c r="D30" s="2">
        <f>(C30*240)/B30</f>
        <v>61.60480517480364</v>
      </c>
      <c r="E30" s="2">
        <f>33*(D30/240)</f>
        <v>8.470660711535501</v>
      </c>
      <c r="G30" s="2">
        <v>32</v>
      </c>
      <c r="H30" s="2">
        <v>6.25</v>
      </c>
      <c r="I30" s="2">
        <f>(H30*240)/G30</f>
        <v>46.875</v>
      </c>
      <c r="J30" s="2">
        <f>33*(I30/240)</f>
        <v>6.4453125</v>
      </c>
      <c r="L30" s="2">
        <f>MEDIAN(E30,J30)</f>
        <v>7.457986605767751</v>
      </c>
      <c r="M30" s="2">
        <f>L30*(30/33)</f>
        <v>6.779987823425228</v>
      </c>
    </row>
    <row r="31" spans="1:13" ht="12.75">
      <c r="A31" s="1">
        <v>1404</v>
      </c>
      <c r="B31" s="2">
        <v>38.958</v>
      </c>
      <c r="C31" s="2">
        <v>10</v>
      </c>
      <c r="D31" s="2">
        <f>(C31*240)/B31</f>
        <v>61.60480517480364</v>
      </c>
      <c r="E31" s="2">
        <f>33*(D31/240)</f>
        <v>8.470660711535501</v>
      </c>
      <c r="G31" s="2">
        <v>32</v>
      </c>
      <c r="H31" s="2">
        <v>6.25</v>
      </c>
      <c r="I31" s="2">
        <f>(H31*240)/G31</f>
        <v>46.875</v>
      </c>
      <c r="J31" s="2">
        <f>33*(I31/240)</f>
        <v>6.4453125</v>
      </c>
      <c r="L31" s="2">
        <f>MEDIAN(E31,J31)</f>
        <v>7.457986605767751</v>
      </c>
      <c r="M31" s="2">
        <f>L31*(30/33)</f>
        <v>6.779987823425228</v>
      </c>
    </row>
    <row r="32" spans="1:13" ht="12.75">
      <c r="A32" s="1">
        <v>1405</v>
      </c>
      <c r="B32" s="2">
        <v>38.958</v>
      </c>
      <c r="C32" s="2">
        <v>9.5</v>
      </c>
      <c r="D32" s="2">
        <f>(C32*240)/B32</f>
        <v>58.524564916063454</v>
      </c>
      <c r="E32" s="2">
        <f>33*(D32/240)</f>
        <v>8.047127675958725</v>
      </c>
      <c r="G32" s="2">
        <v>32</v>
      </c>
      <c r="H32" s="2">
        <v>6.25</v>
      </c>
      <c r="I32" s="2">
        <f>(H32*240)/G32</f>
        <v>46.875</v>
      </c>
      <c r="J32" s="2">
        <f>33*(I32/240)</f>
        <v>6.4453125</v>
      </c>
      <c r="L32" s="2">
        <f>MEDIAN(E32,J32)</f>
        <v>7.246220087979363</v>
      </c>
      <c r="M32" s="2">
        <f>L32*(30/33)</f>
        <v>6.587472807253966</v>
      </c>
    </row>
    <row r="33" ht="12.75">
      <c r="M33" s="2"/>
    </row>
    <row r="34" spans="1:13" ht="12.75">
      <c r="A34" s="1" t="s">
        <v>2</v>
      </c>
      <c r="B34" s="2">
        <f>AVERAGE(B28:B32)</f>
        <v>38.7748</v>
      </c>
      <c r="C34" s="2">
        <f>AVERAGE(C28:C32)</f>
        <v>9.8</v>
      </c>
      <c r="D34" s="2">
        <f>AVERAGE(D28:D32)</f>
        <v>60.65852336482245</v>
      </c>
      <c r="E34" s="2">
        <f>AVERAGE(E28:E32)</f>
        <v>8.340546962663089</v>
      </c>
      <c r="G34" s="2">
        <f>AVERAGE(G28:G32)</f>
        <v>32</v>
      </c>
      <c r="H34" s="2">
        <f>AVERAGE(H28:H32)</f>
        <v>6.05</v>
      </c>
      <c r="I34" s="2">
        <f>AVERAGE(I28:I32)</f>
        <v>45.375</v>
      </c>
      <c r="J34" s="2">
        <f>AVERAGE(J28:J32)</f>
        <v>6.2390625</v>
      </c>
      <c r="L34" s="2">
        <f>AVERAGE(L28:L32)</f>
        <v>7.289804731331545</v>
      </c>
      <c r="M34" s="2">
        <f>L34*(30/33)</f>
        <v>6.6270952103014045</v>
      </c>
    </row>
    <row r="35" ht="12.75">
      <c r="M35" s="2"/>
    </row>
    <row r="36" spans="1:15" ht="12.75">
      <c r="A36" s="1">
        <v>1406</v>
      </c>
      <c r="B36" s="2">
        <v>38.958</v>
      </c>
      <c r="C36" s="2">
        <v>9.5</v>
      </c>
      <c r="D36" s="2">
        <f>(C36*240)/B36</f>
        <v>58.524564916063454</v>
      </c>
      <c r="E36" s="2">
        <f>33*(D36/240)</f>
        <v>8.047127675958725</v>
      </c>
      <c r="G36" s="2">
        <v>32</v>
      </c>
      <c r="H36" s="2">
        <v>6.25</v>
      </c>
      <c r="I36" s="2">
        <f>(H36*240)/G36</f>
        <v>46.875</v>
      </c>
      <c r="J36" s="2">
        <f>33*(I36/240)</f>
        <v>6.4453125</v>
      </c>
      <c r="L36" s="2">
        <f>MEDIAN(E36,J36)</f>
        <v>7.246220087979363</v>
      </c>
      <c r="M36" s="2">
        <f>L36*(30/33)</f>
        <v>6.587472807253966</v>
      </c>
      <c r="O36" s="2">
        <v>4.5</v>
      </c>
    </row>
    <row r="37" spans="1:15" ht="12.75">
      <c r="A37" s="1">
        <v>1407</v>
      </c>
      <c r="B37" s="2">
        <v>33</v>
      </c>
      <c r="C37" s="2">
        <f>(C36+C38)/2</f>
        <v>8.55</v>
      </c>
      <c r="D37" s="2">
        <f>(C37*240)/B37</f>
        <v>62.18181818181818</v>
      </c>
      <c r="E37" s="2">
        <f>33*(D37/240)</f>
        <v>8.55</v>
      </c>
      <c r="G37" s="2">
        <v>32</v>
      </c>
      <c r="H37" s="2">
        <v>6.25</v>
      </c>
      <c r="I37" s="2">
        <f>(H37*240)/G37</f>
        <v>46.875</v>
      </c>
      <c r="J37" s="2">
        <f>33*(I37/240)</f>
        <v>6.4453125</v>
      </c>
      <c r="L37" s="2">
        <f>MEDIAN(E37,J37)</f>
        <v>7.49765625</v>
      </c>
      <c r="M37" s="2">
        <f>L37*(30/33)</f>
        <v>6.816051136363637</v>
      </c>
      <c r="O37" s="2">
        <v>4.5</v>
      </c>
    </row>
    <row r="38" spans="1:15" ht="12.75">
      <c r="A38" s="1">
        <v>1408</v>
      </c>
      <c r="B38" s="2">
        <v>33</v>
      </c>
      <c r="C38" s="2">
        <v>7.6</v>
      </c>
      <c r="D38" s="2">
        <f>(C38*240)/B38</f>
        <v>55.27272727272727</v>
      </c>
      <c r="E38" s="2">
        <f>33*(D38/240)</f>
        <v>7.6000000000000005</v>
      </c>
      <c r="G38" s="2">
        <v>33</v>
      </c>
      <c r="H38" s="2">
        <v>6</v>
      </c>
      <c r="I38" s="2">
        <f>(H38*240)/G38</f>
        <v>43.63636363636363</v>
      </c>
      <c r="J38" s="2">
        <f>33*(I38/240)</f>
        <v>5.999999999999999</v>
      </c>
      <c r="L38" s="2">
        <f>MEDIAN(E38,J38)</f>
        <v>6.8</v>
      </c>
      <c r="M38" s="2">
        <f>L38*(30/33)</f>
        <v>6.181818181818182</v>
      </c>
      <c r="O38" s="2">
        <v>4.5</v>
      </c>
    </row>
    <row r="39" spans="1:15" ht="12.75">
      <c r="A39" s="1">
        <v>1409</v>
      </c>
      <c r="B39" s="2">
        <v>33</v>
      </c>
      <c r="C39" s="2">
        <v>6</v>
      </c>
      <c r="D39" s="2">
        <f>(C39*240)/B39</f>
        <v>43.63636363636363</v>
      </c>
      <c r="E39" s="2">
        <f>33*(D39/240)</f>
        <v>5.999999999999999</v>
      </c>
      <c r="G39" s="2">
        <v>33</v>
      </c>
      <c r="H39" s="2">
        <f>(H38+H40)/2</f>
        <v>5.85</v>
      </c>
      <c r="I39" s="2">
        <f>(H39*240)/G39</f>
        <v>42.54545454545455</v>
      </c>
      <c r="J39" s="2">
        <f>33*(I39/240)</f>
        <v>5.8500000000000005</v>
      </c>
      <c r="L39" s="2">
        <f>MEDIAN(E39,J39)</f>
        <v>5.925</v>
      </c>
      <c r="M39" s="2">
        <f>L39*(30/33)</f>
        <v>5.386363636363636</v>
      </c>
      <c r="O39" s="2">
        <v>4.5</v>
      </c>
    </row>
    <row r="40" spans="1:15" ht="12.75">
      <c r="A40" s="1">
        <v>1410</v>
      </c>
      <c r="B40" s="2">
        <v>33</v>
      </c>
      <c r="C40" s="2">
        <f>(C39+C44)/2</f>
        <v>6.125</v>
      </c>
      <c r="D40" s="2">
        <f>(C40*240)/B40</f>
        <v>44.54545454545455</v>
      </c>
      <c r="E40" s="2">
        <f>33*(D40/240)</f>
        <v>6.125</v>
      </c>
      <c r="G40" s="2">
        <v>33</v>
      </c>
      <c r="H40" s="2">
        <v>5.7</v>
      </c>
      <c r="I40" s="2">
        <f>(H40*240)/G40</f>
        <v>41.45454545454545</v>
      </c>
      <c r="J40" s="2">
        <f>33*(I40/240)</f>
        <v>5.7</v>
      </c>
      <c r="L40" s="2">
        <f>MEDIAN(E40,J40)</f>
        <v>5.9125</v>
      </c>
      <c r="M40" s="2">
        <f>L40*(30/33)</f>
        <v>5.374999999999999</v>
      </c>
      <c r="O40" s="2">
        <v>4.55</v>
      </c>
    </row>
    <row r="41" ht="12.75">
      <c r="M41" s="2"/>
    </row>
    <row r="42" spans="1:15" ht="12.75">
      <c r="A42" s="1" t="s">
        <v>3</v>
      </c>
      <c r="B42" s="2">
        <f>AVERAGE(B36:B40)</f>
        <v>34.1916</v>
      </c>
      <c r="C42" s="2">
        <f>AVERAGE(C36:C40)</f>
        <v>7.555</v>
      </c>
      <c r="D42" s="2">
        <f>AVERAGE(D36:D40)</f>
        <v>52.83218571048542</v>
      </c>
      <c r="E42" s="2">
        <f>AVERAGE(E36:E40)</f>
        <v>7.264425535191745</v>
      </c>
      <c r="G42" s="2">
        <f>AVERAGE(G36:G40)</f>
        <v>32.6</v>
      </c>
      <c r="H42" s="2">
        <f>AVERAGE(H36:H40)</f>
        <v>6.01</v>
      </c>
      <c r="I42" s="2">
        <f>AVERAGE(I36:I40)</f>
        <v>44.277272727272724</v>
      </c>
      <c r="J42" s="2">
        <f>AVERAGE(J36:J40)</f>
        <v>6.088125</v>
      </c>
      <c r="L42" s="2">
        <f>AVERAGE(L36:L40)</f>
        <v>6.676275267595872</v>
      </c>
      <c r="M42" s="2">
        <f>L42*(30/33)</f>
        <v>6.0693411523598835</v>
      </c>
      <c r="O42" s="2">
        <f>AVERAGE(O36:O40)</f>
        <v>4.51</v>
      </c>
    </row>
    <row r="43" ht="12.75">
      <c r="M43" s="2"/>
    </row>
    <row r="44" spans="1:15" ht="12.75">
      <c r="A44" s="1">
        <v>1411</v>
      </c>
      <c r="B44" s="2">
        <v>33</v>
      </c>
      <c r="C44" s="2">
        <f>(C39+C46)/2</f>
        <v>6.25</v>
      </c>
      <c r="D44" s="2">
        <f>(C44*240)/B44</f>
        <v>45.45454545454545</v>
      </c>
      <c r="E44" s="2">
        <f>33*(D44/240)</f>
        <v>6.25</v>
      </c>
      <c r="G44" s="2">
        <v>33</v>
      </c>
      <c r="H44" s="2">
        <f>(H40+H45)/2</f>
        <v>5.6625</v>
      </c>
      <c r="I44" s="2">
        <f>(H44*240)/G44</f>
        <v>41.18181818181818</v>
      </c>
      <c r="J44" s="2">
        <f>33*(I44/240)</f>
        <v>5.6625</v>
      </c>
      <c r="L44" s="2">
        <f>MEDIAN(E44,J44)</f>
        <v>5.95625</v>
      </c>
      <c r="M44" s="2">
        <f>L44*(30/33)</f>
        <v>5.414772727272727</v>
      </c>
      <c r="O44" s="2">
        <v>4.6</v>
      </c>
    </row>
    <row r="45" spans="1:15" ht="12.75">
      <c r="A45" s="1">
        <v>1412</v>
      </c>
      <c r="B45" s="2">
        <v>33</v>
      </c>
      <c r="C45" s="2">
        <f>(C44+C46)/2</f>
        <v>6.375</v>
      </c>
      <c r="D45" s="2">
        <f>(C45*240)/B45</f>
        <v>46.36363636363637</v>
      </c>
      <c r="E45" s="2">
        <f>33*(D45/240)</f>
        <v>6.375000000000001</v>
      </c>
      <c r="G45" s="2">
        <v>33</v>
      </c>
      <c r="H45" s="2">
        <f>(H40+H47)/2</f>
        <v>5.625</v>
      </c>
      <c r="I45" s="2">
        <f>(H45*240)/G45</f>
        <v>40.90909090909091</v>
      </c>
      <c r="J45" s="2">
        <f>33*(I45/240)</f>
        <v>5.625</v>
      </c>
      <c r="L45" s="2">
        <f>MEDIAN(E45,J45)</f>
        <v>6</v>
      </c>
      <c r="M45" s="2">
        <f>L45*(30/33)</f>
        <v>5.454545454545454</v>
      </c>
      <c r="O45" s="2">
        <v>4.8</v>
      </c>
    </row>
    <row r="46" spans="1:15" ht="12.75">
      <c r="A46" s="1">
        <v>1413</v>
      </c>
      <c r="B46" s="2">
        <v>33</v>
      </c>
      <c r="C46" s="2">
        <v>6.5</v>
      </c>
      <c r="D46" s="2">
        <f>(C46*240)/B46</f>
        <v>47.27272727272727</v>
      </c>
      <c r="E46" s="2">
        <f>33*(D46/240)</f>
        <v>6.5</v>
      </c>
      <c r="G46" s="2">
        <v>33</v>
      </c>
      <c r="H46" s="2">
        <f>(H45+H47)/2</f>
        <v>5.5875</v>
      </c>
      <c r="I46" s="2">
        <f>(H46*240)/G46</f>
        <v>40.63636363636363</v>
      </c>
      <c r="J46" s="2">
        <f>33*(I46/240)</f>
        <v>5.5874999999999995</v>
      </c>
      <c r="L46" s="2">
        <f>MEDIAN(E46,J46)</f>
        <v>6.043749999999999</v>
      </c>
      <c r="M46" s="2">
        <f>L46*(30/33)</f>
        <v>5.494318181818181</v>
      </c>
      <c r="O46" s="2">
        <v>4.8</v>
      </c>
    </row>
    <row r="47" spans="1:15" ht="12.75">
      <c r="A47" s="1">
        <v>1414</v>
      </c>
      <c r="B47" s="2">
        <v>33</v>
      </c>
      <c r="C47" s="2">
        <v>7</v>
      </c>
      <c r="D47" s="2">
        <f>(C47*240)/B47</f>
        <v>50.90909090909091</v>
      </c>
      <c r="E47" s="2">
        <f>33*(D47/240)</f>
        <v>6.999999999999999</v>
      </c>
      <c r="G47" s="2">
        <v>33</v>
      </c>
      <c r="H47" s="2">
        <v>5.55</v>
      </c>
      <c r="I47" s="2">
        <f>(H47*240)/G47</f>
        <v>40.36363636363637</v>
      </c>
      <c r="J47" s="2">
        <f>33*(I47/240)</f>
        <v>5.55</v>
      </c>
      <c r="L47" s="2">
        <f>MEDIAN(E47,J47)</f>
        <v>6.2749999999999995</v>
      </c>
      <c r="M47" s="2">
        <f>L47*(30/33)</f>
        <v>5.704545454545454</v>
      </c>
      <c r="O47" s="2">
        <v>4.8</v>
      </c>
    </row>
    <row r="48" spans="1:15" ht="12.75">
      <c r="A48" s="1">
        <v>1415</v>
      </c>
      <c r="B48" s="2">
        <v>33</v>
      </c>
      <c r="C48" s="2">
        <v>6.8</v>
      </c>
      <c r="D48" s="2">
        <f>(C48*240)/B48</f>
        <v>49.45454545454545</v>
      </c>
      <c r="E48" s="2">
        <f>33*(D48/240)</f>
        <v>6.8</v>
      </c>
      <c r="G48" s="2">
        <v>33</v>
      </c>
      <c r="H48" s="2">
        <v>5.5</v>
      </c>
      <c r="I48" s="2">
        <f>(H48*240)/G48</f>
        <v>40</v>
      </c>
      <c r="J48" s="2">
        <f>33*(I48/240)</f>
        <v>5.5</v>
      </c>
      <c r="L48" s="2">
        <f>MEDIAN(E48,J48)</f>
        <v>6.15</v>
      </c>
      <c r="M48" s="2">
        <f>L48*(30/33)</f>
        <v>5.590909090909091</v>
      </c>
      <c r="O48" s="2">
        <v>4.7</v>
      </c>
    </row>
    <row r="49" ht="12.75">
      <c r="M49" s="2"/>
    </row>
    <row r="50" spans="1:15" ht="12.75">
      <c r="A50" s="1" t="s">
        <v>4</v>
      </c>
      <c r="B50" s="2">
        <f>AVERAGE(B44:B48)</f>
        <v>33</v>
      </c>
      <c r="C50" s="2">
        <f>AVERAGE(C44:C48)</f>
        <v>6.584999999999999</v>
      </c>
      <c r="D50" s="2">
        <f>AVERAGE(D44:D48)</f>
        <v>47.89090909090909</v>
      </c>
      <c r="E50" s="2">
        <f>AVERAGE(E44:E48)</f>
        <v>6.584999999999999</v>
      </c>
      <c r="G50" s="2">
        <f>AVERAGE(G44:G48)</f>
        <v>33</v>
      </c>
      <c r="H50" s="2">
        <f>AVERAGE(H44:H48)</f>
        <v>5.585</v>
      </c>
      <c r="I50" s="2">
        <f>AVERAGE(I44:I48)</f>
        <v>40.61818181818182</v>
      </c>
      <c r="J50" s="2">
        <f>AVERAGE(J44:J48)</f>
        <v>5.585</v>
      </c>
      <c r="L50" s="2">
        <f>AVERAGE(L44:L48)</f>
        <v>6.084999999999999</v>
      </c>
      <c r="M50" s="2">
        <f>L50*(30/33)</f>
        <v>5.53181818181818</v>
      </c>
      <c r="O50" s="2">
        <f>AVERAGE(O44:O48)</f>
        <v>4.74</v>
      </c>
    </row>
    <row r="51" ht="12.75">
      <c r="M51" s="2"/>
    </row>
    <row r="52" spans="1:15" ht="12.75">
      <c r="A52" s="1">
        <v>1416</v>
      </c>
      <c r="B52" s="2">
        <v>33</v>
      </c>
      <c r="C52" s="2">
        <v>7</v>
      </c>
      <c r="D52" s="2">
        <f>(C52*240)/B52</f>
        <v>50.90909090909091</v>
      </c>
      <c r="E52" s="2">
        <f>33*(D52/240)</f>
        <v>6.999999999999999</v>
      </c>
      <c r="G52" s="2">
        <v>33</v>
      </c>
      <c r="H52" s="2">
        <v>5.5</v>
      </c>
      <c r="I52" s="2">
        <f>(H52*240)/G52</f>
        <v>40</v>
      </c>
      <c r="J52" s="2">
        <f>33*(I52/240)</f>
        <v>5.5</v>
      </c>
      <c r="L52" s="2">
        <f>MEDIAN(E52,J52)</f>
        <v>6.25</v>
      </c>
      <c r="M52" s="2">
        <f>L52*(30/33)</f>
        <v>5.681818181818182</v>
      </c>
      <c r="O52" s="2">
        <v>4.8</v>
      </c>
    </row>
    <row r="53" spans="1:15" ht="12.75">
      <c r="A53" s="1">
        <v>1417</v>
      </c>
      <c r="B53" s="2">
        <v>33</v>
      </c>
      <c r="C53" s="2">
        <v>6.5</v>
      </c>
      <c r="D53" s="2">
        <f>(C53*240)/B53</f>
        <v>47.27272727272727</v>
      </c>
      <c r="E53" s="2">
        <f>33*(D53/240)</f>
        <v>6.5</v>
      </c>
      <c r="G53" s="2">
        <v>33</v>
      </c>
      <c r="H53" s="2">
        <v>4.6</v>
      </c>
      <c r="I53" s="2">
        <f>(H53*240)/G53</f>
        <v>33.45454545454545</v>
      </c>
      <c r="J53" s="2">
        <f>33*(I53/240)</f>
        <v>4.6</v>
      </c>
      <c r="L53" s="2">
        <f>MEDIAN(E53,J53)</f>
        <v>5.55</v>
      </c>
      <c r="M53" s="2">
        <f>L53*(30/33)</f>
        <v>5.045454545454545</v>
      </c>
      <c r="O53" s="2">
        <v>4.7</v>
      </c>
    </row>
    <row r="54" spans="1:15" ht="12.75">
      <c r="A54" s="1">
        <v>1418</v>
      </c>
      <c r="B54" s="2">
        <v>33</v>
      </c>
      <c r="C54" s="2">
        <v>6.75</v>
      </c>
      <c r="D54" s="2">
        <f>(C54*240)/B54</f>
        <v>49.09090909090909</v>
      </c>
      <c r="E54" s="2">
        <f>33*(D54/240)</f>
        <v>6.75</v>
      </c>
      <c r="G54" s="2">
        <v>33</v>
      </c>
      <c r="H54" s="2">
        <v>5.007</v>
      </c>
      <c r="I54" s="2">
        <f>(H54*240)/G54</f>
        <v>36.41454545454545</v>
      </c>
      <c r="J54" s="2">
        <f>33*(I54/240)</f>
        <v>5.006999999999999</v>
      </c>
      <c r="L54" s="2">
        <f>MEDIAN(E54,J54)</f>
        <v>5.878499999999999</v>
      </c>
      <c r="M54" s="2">
        <f>L54*(30/33)</f>
        <v>5.344090909090908</v>
      </c>
      <c r="O54" s="2">
        <v>4.7</v>
      </c>
    </row>
    <row r="55" spans="1:15" ht="12.75">
      <c r="A55" s="1">
        <v>1419</v>
      </c>
      <c r="B55" s="2">
        <v>33</v>
      </c>
      <c r="C55" s="2">
        <v>6.75</v>
      </c>
      <c r="D55" s="2">
        <f>(C55*240)/B55</f>
        <v>49.09090909090909</v>
      </c>
      <c r="E55" s="2">
        <f>33*(D55/240)</f>
        <v>6.75</v>
      </c>
      <c r="G55" s="2">
        <v>33</v>
      </c>
      <c r="H55" s="2">
        <v>4.789</v>
      </c>
      <c r="I55" s="2">
        <f>(H55*240)/G55</f>
        <v>34.82909090909091</v>
      </c>
      <c r="J55" s="2">
        <f>33*(I55/240)</f>
        <v>4.789</v>
      </c>
      <c r="L55" s="2">
        <f>MEDIAN(E55,J55)</f>
        <v>5.7695</v>
      </c>
      <c r="M55" s="2">
        <f>L55*(30/33)</f>
        <v>5.245</v>
      </c>
      <c r="O55" s="2">
        <v>4.7</v>
      </c>
    </row>
    <row r="56" spans="1:15" ht="12.75">
      <c r="A56" s="1">
        <v>1420</v>
      </c>
      <c r="B56" s="2">
        <v>33</v>
      </c>
      <c r="C56" s="2">
        <v>7</v>
      </c>
      <c r="D56" s="2">
        <f>(C56*240)/B56</f>
        <v>50.90909090909091</v>
      </c>
      <c r="E56" s="2">
        <f>33*(D56/240)</f>
        <v>6.999999999999999</v>
      </c>
      <c r="G56" s="2">
        <v>33</v>
      </c>
      <c r="H56" s="2">
        <v>4.95</v>
      </c>
      <c r="I56" s="2">
        <f>(H56*240)/G56</f>
        <v>36</v>
      </c>
      <c r="J56" s="2">
        <f>33*(I56/240)</f>
        <v>4.95</v>
      </c>
      <c r="L56" s="2">
        <f>MEDIAN(E56,J56)</f>
        <v>5.975</v>
      </c>
      <c r="M56" s="2">
        <f>L56*(30/33)</f>
        <v>5.431818181818182</v>
      </c>
      <c r="O56" s="2">
        <v>4.5</v>
      </c>
    </row>
    <row r="57" ht="12.75">
      <c r="M57" s="2"/>
    </row>
    <row r="58" spans="1:15" ht="12.75">
      <c r="A58" s="1" t="s">
        <v>5</v>
      </c>
      <c r="B58" s="2">
        <f>AVERAGE(B52:B56)</f>
        <v>33</v>
      </c>
      <c r="C58" s="2">
        <f>AVERAGE(C52:C56)</f>
        <v>6.8</v>
      </c>
      <c r="D58" s="2">
        <f>AVERAGE(D52:D56)</f>
        <v>49.45454545454545</v>
      </c>
      <c r="E58" s="2">
        <f>AVERAGE(E52:E56)</f>
        <v>6.8</v>
      </c>
      <c r="G58" s="2">
        <f>AVERAGE(G52:G56)</f>
        <v>33</v>
      </c>
      <c r="H58" s="2">
        <f>AVERAGE(H52:H56)</f>
        <v>4.9692</v>
      </c>
      <c r="I58" s="2">
        <f>AVERAGE(I52:I56)</f>
        <v>36.13963636363636</v>
      </c>
      <c r="J58" s="2">
        <f>AVERAGE(J52:J56)</f>
        <v>4.9692</v>
      </c>
      <c r="L58" s="2">
        <f>AVERAGE(L52:L56)</f>
        <v>5.884600000000001</v>
      </c>
      <c r="M58" s="2">
        <f>L58*(30/33)</f>
        <v>5.349636363636364</v>
      </c>
      <c r="O58" s="2">
        <f>AVERAGE(O52:O56)</f>
        <v>4.68</v>
      </c>
    </row>
    <row r="59" ht="12.75">
      <c r="M59" s="2"/>
    </row>
    <row r="60" spans="1:15" ht="12.75">
      <c r="A60" s="1">
        <v>1421</v>
      </c>
      <c r="B60" s="2">
        <v>33</v>
      </c>
      <c r="C60" s="2">
        <v>7</v>
      </c>
      <c r="D60" s="2">
        <f>(C60*240)/B60</f>
        <v>50.90909090909091</v>
      </c>
      <c r="E60" s="2">
        <f>33*(D60/240)</f>
        <v>6.999999999999999</v>
      </c>
      <c r="G60" s="2">
        <v>33</v>
      </c>
      <c r="H60" s="2">
        <v>4</v>
      </c>
      <c r="I60" s="2">
        <f>(H60*240)/G60</f>
        <v>29.09090909090909</v>
      </c>
      <c r="J60" s="2">
        <f>33*(I60/240)</f>
        <v>3.9999999999999996</v>
      </c>
      <c r="L60" s="2">
        <f>MEDIAN(E60,J60)</f>
        <v>5.499999999999999</v>
      </c>
      <c r="M60" s="2">
        <f>L60*(30/33)</f>
        <v>4.999999999999999</v>
      </c>
      <c r="O60" s="2">
        <v>4.5</v>
      </c>
    </row>
    <row r="61" spans="1:15" ht="12.75">
      <c r="A61" s="1">
        <v>1422</v>
      </c>
      <c r="B61" s="2">
        <v>33</v>
      </c>
      <c r="C61" s="2">
        <v>7</v>
      </c>
      <c r="D61" s="2">
        <f>(C61*240)/B61</f>
        <v>50.90909090909091</v>
      </c>
      <c r="E61" s="2">
        <f>33*(D61/240)</f>
        <v>6.999999999999999</v>
      </c>
      <c r="G61" s="2">
        <v>33</v>
      </c>
      <c r="H61" s="2">
        <v>4.771</v>
      </c>
      <c r="I61" s="2">
        <f>(H61*240)/G61</f>
        <v>34.698181818181816</v>
      </c>
      <c r="J61" s="2">
        <f>33*(I61/240)</f>
        <v>4.770999999999999</v>
      </c>
      <c r="L61" s="2">
        <f>MEDIAN(E61,J61)</f>
        <v>5.885499999999999</v>
      </c>
      <c r="M61" s="2">
        <f>L61*(30/33)</f>
        <v>5.350454545454544</v>
      </c>
      <c r="O61" s="2">
        <v>4.1</v>
      </c>
    </row>
    <row r="62" spans="1:15" ht="12.75">
      <c r="A62" s="1">
        <v>1423</v>
      </c>
      <c r="B62" s="2">
        <v>33</v>
      </c>
      <c r="C62" s="2">
        <v>7</v>
      </c>
      <c r="D62" s="2">
        <f>(C62*240)/B62</f>
        <v>50.90909090909091</v>
      </c>
      <c r="E62" s="2">
        <f>33*(D62/240)</f>
        <v>6.999999999999999</v>
      </c>
      <c r="G62" s="2">
        <v>33</v>
      </c>
      <c r="H62" s="2">
        <v>5</v>
      </c>
      <c r="I62" s="2">
        <f>(H62*240)/G62</f>
        <v>36.36363636363637</v>
      </c>
      <c r="J62" s="2">
        <f>33*(I62/240)</f>
        <v>5</v>
      </c>
      <c r="L62" s="2">
        <f>MEDIAN(E62,J62)</f>
        <v>6</v>
      </c>
      <c r="M62" s="2">
        <f>L62*(30/33)</f>
        <v>5.454545454545454</v>
      </c>
      <c r="O62" s="2">
        <v>4</v>
      </c>
    </row>
    <row r="63" spans="1:15" ht="12.75">
      <c r="A63" s="1">
        <v>1424</v>
      </c>
      <c r="B63" s="2">
        <v>33</v>
      </c>
      <c r="C63" s="2">
        <v>7</v>
      </c>
      <c r="D63" s="2">
        <f>(C63*240)/B63</f>
        <v>50.90909090909091</v>
      </c>
      <c r="E63" s="2">
        <f>33*(D63/240)</f>
        <v>6.999999999999999</v>
      </c>
      <c r="G63" s="2">
        <v>33</v>
      </c>
      <c r="H63" s="2">
        <v>5.5</v>
      </c>
      <c r="I63" s="2">
        <f>(H63*240)/G63</f>
        <v>40</v>
      </c>
      <c r="J63" s="2">
        <f>33*(I63/240)</f>
        <v>5.5</v>
      </c>
      <c r="L63" s="2">
        <f>MEDIAN(E63,J63)</f>
        <v>6.25</v>
      </c>
      <c r="M63" s="2">
        <f>L63*(30/33)</f>
        <v>5.681818181818182</v>
      </c>
      <c r="O63" s="2">
        <v>4.2</v>
      </c>
    </row>
    <row r="64" spans="1:15" ht="12.75">
      <c r="A64" s="1">
        <v>1425</v>
      </c>
      <c r="B64" s="2">
        <v>33</v>
      </c>
      <c r="C64" s="2">
        <v>7.5</v>
      </c>
      <c r="D64" s="2">
        <f>(C64*240)/B64</f>
        <v>54.54545454545455</v>
      </c>
      <c r="E64" s="2">
        <f>33*(D64/240)</f>
        <v>7.5</v>
      </c>
      <c r="G64" s="2">
        <v>33</v>
      </c>
      <c r="H64" s="2">
        <v>5.429</v>
      </c>
      <c r="I64" s="2">
        <f>(H64*240)/G64</f>
        <v>39.483636363636364</v>
      </c>
      <c r="J64" s="2">
        <f>33*(I64/240)</f>
        <v>5.429</v>
      </c>
      <c r="L64" s="2">
        <f>MEDIAN(E64,J64)</f>
        <v>6.4645</v>
      </c>
      <c r="M64" s="2">
        <f>L64*(30/33)</f>
        <v>5.876818181818182</v>
      </c>
      <c r="O64" s="2">
        <v>4.5</v>
      </c>
    </row>
    <row r="65" ht="12.75">
      <c r="M65" s="2"/>
    </row>
    <row r="66" spans="1:15" ht="12.75">
      <c r="A66" s="1" t="s">
        <v>6</v>
      </c>
      <c r="B66" s="2">
        <f>AVERAGE(B60:B64)</f>
        <v>33</v>
      </c>
      <c r="C66" s="2">
        <f>AVERAGE(C60:C64)</f>
        <v>7.1</v>
      </c>
      <c r="D66" s="2">
        <f>AVERAGE(D60:D64)</f>
        <v>51.63636363636364</v>
      </c>
      <c r="E66" s="2">
        <f>AVERAGE(E60:E64)</f>
        <v>7.1</v>
      </c>
      <c r="G66" s="2">
        <f>AVERAGE(G60:G64)</f>
        <v>33</v>
      </c>
      <c r="H66" s="2">
        <f>AVERAGE(H60:H64)</f>
        <v>4.94</v>
      </c>
      <c r="I66" s="2">
        <f>AVERAGE(I60:I64)</f>
        <v>35.92727272727272</v>
      </c>
      <c r="J66" s="2">
        <f>AVERAGE(J60:J64)</f>
        <v>4.94</v>
      </c>
      <c r="L66" s="2">
        <f>AVERAGE(L60:L64)</f>
        <v>6.02</v>
      </c>
      <c r="M66" s="2">
        <f>L66*(30/33)</f>
        <v>5.472727272727272</v>
      </c>
      <c r="O66" s="2">
        <f>AVERAGE(O60:O64)</f>
        <v>4.26</v>
      </c>
    </row>
    <row r="67" ht="12.75">
      <c r="M67" s="2"/>
    </row>
    <row r="68" spans="1:15" ht="12.75">
      <c r="A68" s="1">
        <v>1426</v>
      </c>
      <c r="B68" s="2">
        <v>33</v>
      </c>
      <c r="C68" s="2">
        <v>7.5</v>
      </c>
      <c r="D68" s="2">
        <f>(C68*240)/B68</f>
        <v>54.54545454545455</v>
      </c>
      <c r="E68" s="2">
        <f>33*(D68/240)</f>
        <v>7.5</v>
      </c>
      <c r="G68" s="2">
        <v>33</v>
      </c>
      <c r="H68" s="2">
        <v>5.458</v>
      </c>
      <c r="I68" s="2">
        <f>(H68*240)/G68</f>
        <v>39.694545454545455</v>
      </c>
      <c r="J68" s="2">
        <f>33*(I68/240)</f>
        <v>5.458</v>
      </c>
      <c r="L68" s="2">
        <f>MEDIAN(E68,J68)</f>
        <v>6.479</v>
      </c>
      <c r="M68" s="2">
        <f>L68*(30/33)</f>
        <v>5.89</v>
      </c>
      <c r="O68" s="2">
        <v>4.5</v>
      </c>
    </row>
    <row r="69" spans="1:15" ht="12.75">
      <c r="A69" s="1">
        <v>1427</v>
      </c>
      <c r="B69" s="2">
        <v>33</v>
      </c>
      <c r="C69" s="2">
        <v>6</v>
      </c>
      <c r="D69" s="2">
        <f>(C69*240)/B69</f>
        <v>43.63636363636363</v>
      </c>
      <c r="E69" s="2">
        <f>33*(D69/240)</f>
        <v>5.999999999999999</v>
      </c>
      <c r="G69" s="2">
        <v>33</v>
      </c>
      <c r="H69" s="2">
        <v>5.064</v>
      </c>
      <c r="I69" s="2">
        <f>(H69*240)/G69</f>
        <v>36.829090909090915</v>
      </c>
      <c r="J69" s="2">
        <f>33*(I69/240)</f>
        <v>5.064000000000001</v>
      </c>
      <c r="L69" s="2">
        <f>MEDIAN(E69,J69)</f>
        <v>5.532</v>
      </c>
      <c r="M69" s="2">
        <f>L69*(30/33)</f>
        <v>5.029090909090909</v>
      </c>
      <c r="O69" s="2">
        <v>4.5</v>
      </c>
    </row>
    <row r="70" spans="1:15" ht="12.75">
      <c r="A70" s="1">
        <v>1428</v>
      </c>
      <c r="B70" s="2">
        <v>33</v>
      </c>
      <c r="C70" s="2">
        <v>7.25</v>
      </c>
      <c r="D70" s="2">
        <f>(C70*240)/B70</f>
        <v>52.72727272727273</v>
      </c>
      <c r="E70" s="2">
        <f>33*(D70/240)</f>
        <v>7.25</v>
      </c>
      <c r="G70" s="2">
        <v>33</v>
      </c>
      <c r="H70" s="2">
        <v>5.356</v>
      </c>
      <c r="I70" s="2">
        <f>(H70*240)/G70</f>
        <v>38.95272727272727</v>
      </c>
      <c r="J70" s="2">
        <f>33*(I70/240)</f>
        <v>5.356</v>
      </c>
      <c r="L70" s="2">
        <f>MEDIAN(E70,J70)</f>
        <v>6.303</v>
      </c>
      <c r="M70" s="2">
        <f>L70*(30/33)</f>
        <v>5.7299999999999995</v>
      </c>
      <c r="O70" s="2">
        <v>4.5</v>
      </c>
    </row>
    <row r="71" spans="1:15" ht="12.75">
      <c r="A71" s="1">
        <v>1429</v>
      </c>
      <c r="B71" s="2">
        <v>33</v>
      </c>
      <c r="C71" s="2">
        <f>(C70+C72)/2</f>
        <v>7.025</v>
      </c>
      <c r="D71" s="2">
        <f>(C71*240)/B71</f>
        <v>51.09090909090909</v>
      </c>
      <c r="E71" s="2">
        <f>33*(D71/240)</f>
        <v>7.025</v>
      </c>
      <c r="G71" s="2">
        <v>33</v>
      </c>
      <c r="H71" s="2">
        <v>5.4</v>
      </c>
      <c r="I71" s="2">
        <f>(H71*240)/G71</f>
        <v>39.27272727272727</v>
      </c>
      <c r="J71" s="2">
        <f>33*(I71/240)</f>
        <v>5.4</v>
      </c>
      <c r="L71" s="2">
        <f>MEDIAN(E71,J71)</f>
        <v>6.2125</v>
      </c>
      <c r="M71" s="2">
        <f>L71*(30/33)</f>
        <v>5.6477272727272725</v>
      </c>
      <c r="O71" s="2">
        <v>4.5</v>
      </c>
    </row>
    <row r="72" spans="1:15" ht="12.75">
      <c r="A72" s="1">
        <v>1430</v>
      </c>
      <c r="B72" s="2">
        <v>33</v>
      </c>
      <c r="C72" s="2">
        <v>6.8</v>
      </c>
      <c r="D72" s="2">
        <f>(C72*240)/B72</f>
        <v>49.45454545454545</v>
      </c>
      <c r="E72" s="2">
        <f>33*(D72/240)</f>
        <v>6.8</v>
      </c>
      <c r="G72" s="2">
        <v>33</v>
      </c>
      <c r="H72" s="2">
        <v>5.8</v>
      </c>
      <c r="I72" s="2">
        <f>(H72*240)/G72</f>
        <v>42.18181818181818</v>
      </c>
      <c r="J72" s="2">
        <f>33*(I72/240)</f>
        <v>5.8</v>
      </c>
      <c r="L72" s="2">
        <f>MEDIAN(E72,J72)</f>
        <v>6.3</v>
      </c>
      <c r="M72" s="2">
        <f>L72*(30/33)</f>
        <v>5.727272727272727</v>
      </c>
      <c r="O72" s="2">
        <v>5</v>
      </c>
    </row>
    <row r="73" ht="12.75">
      <c r="M73" s="2"/>
    </row>
    <row r="74" spans="1:15" ht="12.75">
      <c r="A74" s="1" t="s">
        <v>7</v>
      </c>
      <c r="B74" s="2">
        <f>AVERAGE(B68:B72)</f>
        <v>33</v>
      </c>
      <c r="C74" s="2">
        <f>AVERAGE(C68:C72)</f>
        <v>6.914999999999999</v>
      </c>
      <c r="D74" s="2">
        <f>AVERAGE(D68:D72)</f>
        <v>50.29090909090909</v>
      </c>
      <c r="E74" s="2">
        <f>AVERAGE(E68:E72)</f>
        <v>6.914999999999999</v>
      </c>
      <c r="G74" s="2">
        <f>AVERAGE(G68:G72)</f>
        <v>33</v>
      </c>
      <c r="H74" s="2">
        <f>AVERAGE(H68:H72)</f>
        <v>5.4155999999999995</v>
      </c>
      <c r="I74" s="2">
        <f>AVERAGE(I68:I72)</f>
        <v>39.38618181818182</v>
      </c>
      <c r="J74" s="2">
        <f>AVERAGE(J68:J72)</f>
        <v>5.4156</v>
      </c>
      <c r="L74" s="2">
        <f>AVERAGE(L68:L72)</f>
        <v>6.1653</v>
      </c>
      <c r="M74" s="2">
        <f>L74*(30/33)</f>
        <v>5.604818181818182</v>
      </c>
      <c r="O74" s="2">
        <f>AVERAGE(O68:O72)</f>
        <v>4.6</v>
      </c>
    </row>
    <row r="75" ht="12.75">
      <c r="M75" s="2"/>
    </row>
    <row r="76" spans="1:15" ht="12.75">
      <c r="A76" s="1">
        <v>1431</v>
      </c>
      <c r="B76" s="2">
        <v>36</v>
      </c>
      <c r="C76" s="2">
        <v>6.75</v>
      </c>
      <c r="D76" s="2">
        <f>(C76*240)/B76</f>
        <v>45</v>
      </c>
      <c r="E76" s="2">
        <f>33*(D76/240)</f>
        <v>6.1875</v>
      </c>
      <c r="G76" s="2">
        <v>36</v>
      </c>
      <c r="H76" s="2">
        <v>6.114</v>
      </c>
      <c r="I76" s="2">
        <f>(H76*240)/G76</f>
        <v>40.76</v>
      </c>
      <c r="J76" s="2">
        <f>33*(I76/240)</f>
        <v>5.6045</v>
      </c>
      <c r="L76" s="2">
        <f>MEDIAN(E76,J76)</f>
        <v>5.896</v>
      </c>
      <c r="M76" s="2">
        <f>L76*(30/33)</f>
        <v>5.359999999999999</v>
      </c>
      <c r="O76" s="2">
        <v>5</v>
      </c>
    </row>
    <row r="77" spans="1:15" ht="12.75">
      <c r="A77" s="1">
        <v>1432</v>
      </c>
      <c r="B77" s="2">
        <v>36</v>
      </c>
      <c r="C77" s="2">
        <v>7</v>
      </c>
      <c r="D77" s="2">
        <f>(C77*240)/B77</f>
        <v>46.666666666666664</v>
      </c>
      <c r="E77" s="2">
        <f>33*(D77/240)</f>
        <v>6.416666666666667</v>
      </c>
      <c r="G77" s="2">
        <v>36</v>
      </c>
      <c r="H77" s="2">
        <v>6.706</v>
      </c>
      <c r="I77" s="2">
        <f>(H77*240)/G77</f>
        <v>44.70666666666667</v>
      </c>
      <c r="J77" s="2">
        <f>33*(I77/240)</f>
        <v>6.147166666666667</v>
      </c>
      <c r="L77" s="2">
        <f>MEDIAN(E77,J77)</f>
        <v>6.2819166666666675</v>
      </c>
      <c r="M77" s="2">
        <f>L77*(30/33)</f>
        <v>5.710833333333334</v>
      </c>
      <c r="O77" s="2">
        <v>5.5</v>
      </c>
    </row>
    <row r="78" spans="1:15" ht="12.75">
      <c r="A78" s="1">
        <v>1433</v>
      </c>
      <c r="B78" s="2">
        <v>36</v>
      </c>
      <c r="C78" s="2">
        <v>7.659</v>
      </c>
      <c r="D78" s="2">
        <f>(C78*240)/B78</f>
        <v>51.059999999999995</v>
      </c>
      <c r="E78" s="2">
        <f>33*(D78/240)</f>
        <v>7.020749999999999</v>
      </c>
      <c r="G78" s="2">
        <v>36</v>
      </c>
      <c r="H78" s="2">
        <v>7.477</v>
      </c>
      <c r="I78" s="2">
        <f>(H78*240)/G78</f>
        <v>49.846666666666664</v>
      </c>
      <c r="J78" s="2">
        <f>33*(I78/240)</f>
        <v>6.853916666666667</v>
      </c>
      <c r="L78" s="2">
        <f>MEDIAN(E78,J78)</f>
        <v>6.937333333333333</v>
      </c>
      <c r="M78" s="2">
        <f>L78*(30/33)</f>
        <v>6.306666666666667</v>
      </c>
      <c r="O78" s="2">
        <v>5.2</v>
      </c>
    </row>
    <row r="79" spans="1:15" ht="12.75">
      <c r="A79" s="1">
        <v>1434</v>
      </c>
      <c r="B79" s="2">
        <v>33</v>
      </c>
      <c r="C79" s="2">
        <v>7.25</v>
      </c>
      <c r="D79" s="2">
        <f>(C79*240)/B79</f>
        <v>52.72727272727273</v>
      </c>
      <c r="E79" s="2">
        <f>33*(D79/240)</f>
        <v>7.25</v>
      </c>
      <c r="G79" s="2">
        <v>33</v>
      </c>
      <c r="H79" s="2">
        <v>6.932</v>
      </c>
      <c r="I79" s="2">
        <f>(H79*240)/G79</f>
        <v>50.414545454545454</v>
      </c>
      <c r="J79" s="2">
        <f>33*(I79/240)</f>
        <v>6.932</v>
      </c>
      <c r="L79" s="2">
        <f>MEDIAN(E79,J79)</f>
        <v>7.091</v>
      </c>
      <c r="M79" s="2">
        <f>L79*(30/33)</f>
        <v>6.446363636363636</v>
      </c>
      <c r="O79" s="2">
        <v>5.75</v>
      </c>
    </row>
    <row r="80" spans="1:15" ht="12.75">
      <c r="A80" s="1">
        <v>1435</v>
      </c>
      <c r="B80" s="2">
        <v>33</v>
      </c>
      <c r="C80" s="2">
        <v>7</v>
      </c>
      <c r="D80" s="2">
        <f>(C80*240)/B80</f>
        <v>50.90909090909091</v>
      </c>
      <c r="E80" s="2">
        <f>33*(D80/240)</f>
        <v>6.999999999999999</v>
      </c>
      <c r="G80" s="2">
        <v>33</v>
      </c>
      <c r="H80" s="2">
        <v>6.85</v>
      </c>
      <c r="I80" s="2">
        <f>(H80*240)/G80</f>
        <v>49.81818181818182</v>
      </c>
      <c r="J80" s="2">
        <f>33*(I80/240)</f>
        <v>6.8500000000000005</v>
      </c>
      <c r="L80" s="2">
        <f>MEDIAN(E80,J80)</f>
        <v>6.925</v>
      </c>
      <c r="M80" s="2">
        <f>L80*(30/33)</f>
        <v>6.295454545454545</v>
      </c>
      <c r="O80" s="2">
        <v>5.5</v>
      </c>
    </row>
    <row r="81" ht="12.75">
      <c r="M81" s="2"/>
    </row>
    <row r="82" spans="1:15" ht="12.75">
      <c r="A82" s="1" t="s">
        <v>8</v>
      </c>
      <c r="B82" s="2">
        <f>AVERAGE(B76:B80)</f>
        <v>34.8</v>
      </c>
      <c r="C82" s="2">
        <f>AVERAGE(C76:C80)</f>
        <v>7.1318</v>
      </c>
      <c r="D82" s="2">
        <f>AVERAGE(D76:D80)</f>
        <v>49.27260606060606</v>
      </c>
      <c r="E82" s="2">
        <f>AVERAGE(E76:E80)</f>
        <v>6.774983333333333</v>
      </c>
      <c r="G82" s="2">
        <f>AVERAGE(G76:G80)</f>
        <v>34.8</v>
      </c>
      <c r="H82" s="2">
        <f>AVERAGE(H76:H80)</f>
        <v>6.8158</v>
      </c>
      <c r="I82" s="2">
        <f>AVERAGE(I76:I80)</f>
        <v>47.10921212121212</v>
      </c>
      <c r="J82" s="2">
        <f>AVERAGE(J76:J80)</f>
        <v>6.477516666666668</v>
      </c>
      <c r="L82" s="2">
        <f>AVERAGE(L76:L80)</f>
        <v>6.626250000000001</v>
      </c>
      <c r="M82" s="2">
        <f>L82*(30/33)</f>
        <v>6.023863636363637</v>
      </c>
      <c r="O82" s="2">
        <f>AVERAGE(O76:O80)</f>
        <v>5.39</v>
      </c>
    </row>
    <row r="83" ht="12.75">
      <c r="M83" s="2"/>
    </row>
    <row r="84" spans="1:15" ht="12.75">
      <c r="A84" s="1">
        <v>1436</v>
      </c>
      <c r="B84" s="2">
        <v>33</v>
      </c>
      <c r="C84" s="2">
        <v>7</v>
      </c>
      <c r="D84" s="2">
        <f>(C84*240)/B84</f>
        <v>50.90909090909091</v>
      </c>
      <c r="E84" s="2">
        <f>33*(D84/240)</f>
        <v>6.999999999999999</v>
      </c>
      <c r="G84" s="2">
        <v>33</v>
      </c>
      <c r="H84" s="2">
        <v>6.6</v>
      </c>
      <c r="I84" s="2">
        <f>(H84*240)/G84</f>
        <v>48</v>
      </c>
      <c r="J84" s="2">
        <f>33*(I84/240)</f>
        <v>6.6000000000000005</v>
      </c>
      <c r="L84" s="2">
        <f>MEDIAN(E84,J84)</f>
        <v>6.8</v>
      </c>
      <c r="M84" s="2">
        <f>L84*(30/33)</f>
        <v>6.181818181818182</v>
      </c>
      <c r="O84" s="2">
        <v>5.5</v>
      </c>
    </row>
    <row r="85" spans="1:15" ht="12.75">
      <c r="A85" s="1">
        <v>1437</v>
      </c>
      <c r="B85" s="2">
        <v>33</v>
      </c>
      <c r="C85" s="2">
        <v>7.5</v>
      </c>
      <c r="D85" s="2">
        <f>(C85*240)/B85</f>
        <v>54.54545454545455</v>
      </c>
      <c r="E85" s="2">
        <f>33*(D85/240)</f>
        <v>7.5</v>
      </c>
      <c r="G85" s="2">
        <v>33</v>
      </c>
      <c r="H85" s="2">
        <f>(H84+H86)/2</f>
        <v>6.9915</v>
      </c>
      <c r="I85" s="2">
        <f>(H85*240)/G85</f>
        <v>50.84727272727273</v>
      </c>
      <c r="J85" s="2">
        <f>33*(I85/240)</f>
        <v>6.991500000000001</v>
      </c>
      <c r="L85" s="2">
        <f>MEDIAN(E85,J85)</f>
        <v>7.245750000000001</v>
      </c>
      <c r="M85" s="2">
        <f>L85*(30/33)</f>
        <v>6.587045454545455</v>
      </c>
      <c r="O85" s="2">
        <v>5</v>
      </c>
    </row>
    <row r="86" spans="1:15" ht="12.75">
      <c r="A86" s="1">
        <v>1438</v>
      </c>
      <c r="B86" s="2">
        <v>33</v>
      </c>
      <c r="C86" s="2">
        <v>7.5</v>
      </c>
      <c r="D86" s="2">
        <f>(C86*240)/B86</f>
        <v>54.54545454545455</v>
      </c>
      <c r="E86" s="2">
        <f>33*(D86/240)</f>
        <v>7.5</v>
      </c>
      <c r="G86" s="2">
        <v>33</v>
      </c>
      <c r="H86" s="2">
        <v>7.383</v>
      </c>
      <c r="I86" s="2">
        <f>(H86*240)/G86</f>
        <v>53.694545454545455</v>
      </c>
      <c r="J86" s="2">
        <f>33*(I86/240)</f>
        <v>7.383</v>
      </c>
      <c r="L86" s="2">
        <f>MEDIAN(E86,J86)</f>
        <v>7.4415</v>
      </c>
      <c r="M86" s="2">
        <f>L86*(30/33)</f>
        <v>6.765</v>
      </c>
      <c r="O86" s="2">
        <f>O85+0.2*(O93-O85)</f>
        <v>5.66</v>
      </c>
    </row>
    <row r="87" spans="1:15" ht="12.75">
      <c r="A87" s="1">
        <v>1439</v>
      </c>
      <c r="B87" s="2">
        <v>33</v>
      </c>
      <c r="C87" s="2">
        <v>7</v>
      </c>
      <c r="D87" s="2">
        <f>(C87*240)/B87</f>
        <v>50.90909090909091</v>
      </c>
      <c r="E87" s="2">
        <f>33*(D87/240)</f>
        <v>6.999999999999999</v>
      </c>
      <c r="G87" s="2">
        <v>33</v>
      </c>
      <c r="H87" s="2">
        <v>7.771</v>
      </c>
      <c r="I87" s="2">
        <f>(H87*240)/G87</f>
        <v>56.516363636363636</v>
      </c>
      <c r="J87" s="2">
        <f>33*(I87/240)</f>
        <v>7.771</v>
      </c>
      <c r="L87" s="2">
        <f>MEDIAN(E87,J87)</f>
        <v>7.3854999999999995</v>
      </c>
      <c r="M87" s="2">
        <f>L87*(30/33)</f>
        <v>6.714090909090908</v>
      </c>
      <c r="O87" s="2">
        <f>O85+0.4*(O93-O85)</f>
        <v>6.32</v>
      </c>
    </row>
    <row r="88" spans="1:15" ht="12.75">
      <c r="A88" s="1">
        <v>1440</v>
      </c>
      <c r="B88" s="2">
        <v>33</v>
      </c>
      <c r="C88" s="2">
        <v>7.596</v>
      </c>
      <c r="D88" s="2">
        <f>(C88*240)/B88</f>
        <v>55.24363636363636</v>
      </c>
      <c r="E88" s="2">
        <f>33*(D88/240)</f>
        <v>7.596</v>
      </c>
      <c r="G88" s="2">
        <v>33</v>
      </c>
      <c r="H88" s="2">
        <v>7</v>
      </c>
      <c r="I88" s="2">
        <f>(H88*240)/G88</f>
        <v>50.90909090909091</v>
      </c>
      <c r="J88" s="2">
        <f>33*(I88/240)</f>
        <v>6.999999999999999</v>
      </c>
      <c r="L88" s="2">
        <f>MEDIAN(E88,J88)</f>
        <v>7.298</v>
      </c>
      <c r="M88" s="2">
        <f>L88*(30/33)</f>
        <v>6.634545454545455</v>
      </c>
      <c r="O88" s="2">
        <f>O85+0.6*(O93-O85)</f>
        <v>6.98</v>
      </c>
    </row>
    <row r="89" ht="12.75">
      <c r="M89" s="2"/>
    </row>
    <row r="90" spans="1:15" ht="12.75">
      <c r="A90" s="1" t="s">
        <v>9</v>
      </c>
      <c r="B90" s="2">
        <f>AVERAGE(B84:B88)</f>
        <v>33</v>
      </c>
      <c r="C90" s="2">
        <f>AVERAGE(C84:C88)</f>
        <v>7.3192</v>
      </c>
      <c r="D90" s="2">
        <f>AVERAGE(D84:D88)</f>
        <v>53.23054545454545</v>
      </c>
      <c r="E90" s="2">
        <f>AVERAGE(E84:E88)</f>
        <v>7.3192</v>
      </c>
      <c r="G90" s="2">
        <f>AVERAGE(G84:G88)</f>
        <v>33</v>
      </c>
      <c r="H90" s="2">
        <f>AVERAGE(H84:H88)</f>
        <v>7.1491</v>
      </c>
      <c r="I90" s="2">
        <f>AVERAGE(I84:I88)</f>
        <v>51.993454545454554</v>
      </c>
      <c r="J90" s="2">
        <f>AVERAGE(J84:J88)</f>
        <v>7.1491</v>
      </c>
      <c r="L90" s="2">
        <f>AVERAGE(L84:L88)</f>
        <v>7.234150000000001</v>
      </c>
      <c r="M90" s="2">
        <f>L90*(30/33)</f>
        <v>6.576500000000001</v>
      </c>
      <c r="O90" s="2">
        <f>AVERAGE(O84:O88)</f>
        <v>5.892</v>
      </c>
    </row>
    <row r="91" ht="12.75">
      <c r="M91" s="2"/>
    </row>
    <row r="92" spans="1:15" ht="12.75">
      <c r="A92" s="1">
        <v>1441</v>
      </c>
      <c r="B92" s="2">
        <v>33</v>
      </c>
      <c r="C92" s="2">
        <v>7.5</v>
      </c>
      <c r="D92" s="2">
        <f>(C92*240)/B92</f>
        <v>54.54545454545455</v>
      </c>
      <c r="E92" s="2">
        <f>33*(D92/240)</f>
        <v>7.5</v>
      </c>
      <c r="G92" s="2">
        <v>36</v>
      </c>
      <c r="H92" s="2">
        <v>7.7</v>
      </c>
      <c r="I92" s="2">
        <f>(H92*240)/G92</f>
        <v>51.333333333333336</v>
      </c>
      <c r="J92" s="2">
        <f>33*(I92/240)</f>
        <v>7.058333333333334</v>
      </c>
      <c r="L92" s="2">
        <f>MEDIAN(E92,J92)</f>
        <v>7.279166666666667</v>
      </c>
      <c r="M92" s="2">
        <f>L92*(30/33)</f>
        <v>6.617424242424242</v>
      </c>
      <c r="O92" s="2">
        <f>O85+0.8*(O93-O85)</f>
        <v>7.640000000000001</v>
      </c>
    </row>
    <row r="93" spans="1:15" ht="12.75">
      <c r="A93" s="1">
        <v>1442</v>
      </c>
      <c r="B93" s="2">
        <v>33</v>
      </c>
      <c r="C93" s="2">
        <v>8.3</v>
      </c>
      <c r="D93" s="2">
        <f>(C93*240)/B93</f>
        <v>60.363636363636374</v>
      </c>
      <c r="E93" s="2">
        <f>33*(D93/240)</f>
        <v>8.300000000000002</v>
      </c>
      <c r="G93" s="2">
        <v>33</v>
      </c>
      <c r="H93" s="2">
        <v>7.225</v>
      </c>
      <c r="I93" s="2">
        <f>(H93*240)/G93</f>
        <v>52.54545454545455</v>
      </c>
      <c r="J93" s="2">
        <f>33*(I93/240)</f>
        <v>7.225</v>
      </c>
      <c r="L93" s="2">
        <f>MEDIAN(E93,J93)</f>
        <v>7.762500000000001</v>
      </c>
      <c r="M93" s="2">
        <f>L93*(30/33)</f>
        <v>7.0568181818181825</v>
      </c>
      <c r="O93" s="2">
        <v>8.3</v>
      </c>
    </row>
    <row r="94" spans="1:15" ht="12.75">
      <c r="A94" s="1">
        <v>1443</v>
      </c>
      <c r="B94" s="2">
        <v>33</v>
      </c>
      <c r="C94" s="2">
        <v>7.4</v>
      </c>
      <c r="D94" s="2">
        <f>(C94*240)/B94</f>
        <v>53.81818181818182</v>
      </c>
      <c r="E94" s="2">
        <f>33*(D94/240)</f>
        <v>7.4</v>
      </c>
      <c r="G94" s="2">
        <v>33</v>
      </c>
      <c r="H94" s="2">
        <v>7.4</v>
      </c>
      <c r="I94" s="2">
        <f>(H94*240)/G94</f>
        <v>53.81818181818182</v>
      </c>
      <c r="J94" s="2">
        <f>33*(I94/240)</f>
        <v>7.4</v>
      </c>
      <c r="L94" s="2">
        <f>MEDIAN(E94,J94)</f>
        <v>7.4</v>
      </c>
      <c r="M94" s="2">
        <f>L94*(30/33)</f>
        <v>6.7272727272727275</v>
      </c>
      <c r="O94" s="2">
        <v>6.5</v>
      </c>
    </row>
    <row r="95" spans="1:15" ht="12.75">
      <c r="A95" s="1">
        <v>1444</v>
      </c>
      <c r="B95" s="2">
        <v>30</v>
      </c>
      <c r="C95" s="2">
        <v>7.5</v>
      </c>
      <c r="D95" s="2">
        <f>(C95*240)/B95</f>
        <v>60</v>
      </c>
      <c r="E95" s="2">
        <f>33*(D95/240)</f>
        <v>8.25</v>
      </c>
      <c r="G95" s="2">
        <v>33</v>
      </c>
      <c r="H95" s="2">
        <v>7</v>
      </c>
      <c r="I95" s="2">
        <f>(H95*240)/G95</f>
        <v>50.90909090909091</v>
      </c>
      <c r="J95" s="2">
        <f>33*(I95/240)</f>
        <v>6.999999999999999</v>
      </c>
      <c r="L95" s="2">
        <f>MEDIAN(E95,J95)</f>
        <v>7.625</v>
      </c>
      <c r="M95" s="2">
        <f>L95*(30/33)</f>
        <v>6.931818181818182</v>
      </c>
      <c r="O95" s="2">
        <f>(O94+O96)/2</f>
        <v>6.75</v>
      </c>
    </row>
    <row r="96" spans="1:15" ht="12.75">
      <c r="A96" s="1">
        <v>1445</v>
      </c>
      <c r="B96" s="2">
        <v>35.55</v>
      </c>
      <c r="C96" s="2">
        <v>8</v>
      </c>
      <c r="D96" s="2">
        <f>(C96*240)/B96</f>
        <v>54.0084388185654</v>
      </c>
      <c r="E96" s="2">
        <f>33*(D96/240)</f>
        <v>7.426160337552743</v>
      </c>
      <c r="G96" s="2">
        <v>35</v>
      </c>
      <c r="H96" s="2">
        <v>7</v>
      </c>
      <c r="I96" s="2">
        <f>(H96*240)/G96</f>
        <v>48</v>
      </c>
      <c r="J96" s="2">
        <f>33*(I96/240)</f>
        <v>6.6000000000000005</v>
      </c>
      <c r="L96" s="2">
        <f>MEDIAN(E96,J96)</f>
        <v>7.013080168776372</v>
      </c>
      <c r="M96" s="2">
        <f>L96*(30/33)</f>
        <v>6.375527426160338</v>
      </c>
      <c r="O96" s="2">
        <v>7</v>
      </c>
    </row>
    <row r="97" ht="12.75">
      <c r="M97" s="2"/>
    </row>
    <row r="98" spans="1:15" ht="12.75">
      <c r="A98" s="1" t="s">
        <v>10</v>
      </c>
      <c r="B98" s="2">
        <f>AVERAGE(B92:B96)</f>
        <v>32.910000000000004</v>
      </c>
      <c r="C98" s="2">
        <f>AVERAGE(C92:C96)</f>
        <v>7.74</v>
      </c>
      <c r="D98" s="2">
        <f>AVERAGE(D92:D96)</f>
        <v>56.54714230916763</v>
      </c>
      <c r="E98" s="2">
        <f>AVERAGE(E92:E96)</f>
        <v>7.775232067510549</v>
      </c>
      <c r="G98" s="2">
        <f>AVERAGE(G92:G96)</f>
        <v>34</v>
      </c>
      <c r="H98" s="2">
        <f>AVERAGE(H92:H96)</f>
        <v>7.265000000000001</v>
      </c>
      <c r="I98" s="2">
        <f>AVERAGE(I92:I96)</f>
        <v>51.32121212121213</v>
      </c>
      <c r="J98" s="2">
        <f>AVERAGE(J92:J96)</f>
        <v>7.056666666666667</v>
      </c>
      <c r="L98" s="2">
        <f>AVERAGE(L92:L96)</f>
        <v>7.415949367088608</v>
      </c>
      <c r="M98" s="2">
        <f>L98*(30/33)</f>
        <v>6.741772151898735</v>
      </c>
      <c r="O98" s="2">
        <f>AVERAGE(O92:O96)</f>
        <v>7.2379999999999995</v>
      </c>
    </row>
    <row r="99" ht="12.75">
      <c r="M99" s="2"/>
    </row>
    <row r="100" spans="1:15" ht="12.75">
      <c r="A100" s="1">
        <v>1446</v>
      </c>
      <c r="B100" s="2">
        <v>33</v>
      </c>
      <c r="C100" s="2">
        <v>7.25</v>
      </c>
      <c r="D100" s="2">
        <f>(C100*240)/B100</f>
        <v>52.72727272727273</v>
      </c>
      <c r="E100" s="2">
        <f>33*(D100/240)</f>
        <v>7.25</v>
      </c>
      <c r="G100" s="2">
        <v>33</v>
      </c>
      <c r="H100" s="2">
        <v>6.937</v>
      </c>
      <c r="I100" s="2">
        <f>(H100*240)/G100</f>
        <v>50.45090909090909</v>
      </c>
      <c r="J100" s="2">
        <f>33*(I100/240)</f>
        <v>6.937</v>
      </c>
      <c r="L100" s="2">
        <f>MEDIAN(E100,J100)</f>
        <v>7.093500000000001</v>
      </c>
      <c r="M100" s="2">
        <f>L100*(30/33)</f>
        <v>6.448636363636364</v>
      </c>
      <c r="O100" s="2">
        <v>7.5</v>
      </c>
    </row>
    <row r="101" spans="1:15" ht="12.75">
      <c r="A101" s="1">
        <v>1447</v>
      </c>
      <c r="B101" s="2">
        <v>33</v>
      </c>
      <c r="C101" s="2">
        <v>7.5</v>
      </c>
      <c r="D101" s="2">
        <f>(C101*240)/B101</f>
        <v>54.54545454545455</v>
      </c>
      <c r="E101" s="2">
        <f>33*(D101/240)</f>
        <v>7.5</v>
      </c>
      <c r="G101" s="2">
        <v>36</v>
      </c>
      <c r="H101" s="2">
        <v>7.5</v>
      </c>
      <c r="I101" s="2">
        <f>(H101*240)/G101</f>
        <v>50</v>
      </c>
      <c r="J101" s="2">
        <f>33*(I101/240)</f>
        <v>6.875</v>
      </c>
      <c r="L101" s="2">
        <f>MEDIAN(E101,J101)</f>
        <v>7.1875</v>
      </c>
      <c r="M101" s="2">
        <f>L101*(30/33)</f>
        <v>6.534090909090909</v>
      </c>
      <c r="O101" s="2">
        <v>8</v>
      </c>
    </row>
    <row r="102" spans="1:15" ht="12.75">
      <c r="A102" s="1">
        <v>1448</v>
      </c>
      <c r="B102" s="2">
        <v>35</v>
      </c>
      <c r="C102" s="2">
        <v>8</v>
      </c>
      <c r="D102" s="2">
        <f>(C102*240)/B102</f>
        <v>54.857142857142854</v>
      </c>
      <c r="E102" s="2">
        <f>33*(D102/240)</f>
        <v>7.542857142857143</v>
      </c>
      <c r="G102" s="2">
        <v>33</v>
      </c>
      <c r="H102" s="2">
        <v>6.689</v>
      </c>
      <c r="I102" s="2">
        <f>(H102*240)/G102</f>
        <v>48.64727272727273</v>
      </c>
      <c r="J102" s="2">
        <f>33*(I102/240)</f>
        <v>6.689</v>
      </c>
      <c r="L102" s="2">
        <f>MEDIAN(E102,J102)</f>
        <v>7.115928571428571</v>
      </c>
      <c r="M102" s="2">
        <f>L102*(30/33)</f>
        <v>6.469025974025974</v>
      </c>
      <c r="O102" s="2">
        <v>7</v>
      </c>
    </row>
    <row r="103" spans="1:15" ht="12.75">
      <c r="A103" s="1">
        <v>1449</v>
      </c>
      <c r="B103" s="2">
        <v>33</v>
      </c>
      <c r="C103" s="2">
        <v>8.25</v>
      </c>
      <c r="D103" s="2">
        <f>(C103*240)/B103</f>
        <v>60</v>
      </c>
      <c r="E103" s="2">
        <f>33*(D103/240)</f>
        <v>8.25</v>
      </c>
      <c r="G103" s="2">
        <v>33</v>
      </c>
      <c r="H103" s="2">
        <v>7</v>
      </c>
      <c r="I103" s="2">
        <f>(H103*240)/G103</f>
        <v>50.90909090909091</v>
      </c>
      <c r="J103" s="2">
        <f>33*(I103/240)</f>
        <v>6.999999999999999</v>
      </c>
      <c r="L103" s="2">
        <f>MEDIAN(E103,J103)</f>
        <v>7.625</v>
      </c>
      <c r="M103" s="2">
        <f>L103*(30/33)</f>
        <v>6.931818181818182</v>
      </c>
      <c r="O103" s="2">
        <v>7</v>
      </c>
    </row>
    <row r="104" spans="1:15" ht="12.75">
      <c r="A104" s="1">
        <v>1450</v>
      </c>
      <c r="B104" s="2">
        <v>27</v>
      </c>
      <c r="C104" s="2">
        <v>7.25</v>
      </c>
      <c r="D104" s="2">
        <f>(C104*240)/B104</f>
        <v>64.44444444444444</v>
      </c>
      <c r="E104" s="2">
        <f>33*(D104/240)</f>
        <v>8.86111111111111</v>
      </c>
      <c r="G104" s="2">
        <v>33</v>
      </c>
      <c r="H104" s="2">
        <v>6.8</v>
      </c>
      <c r="I104" s="2">
        <f>(H104*240)/G104</f>
        <v>49.45454545454545</v>
      </c>
      <c r="J104" s="2">
        <f>33*(I104/240)</f>
        <v>6.8</v>
      </c>
      <c r="L104" s="2">
        <f>MEDIAN(E104,J104)</f>
        <v>7.830555555555556</v>
      </c>
      <c r="M104" s="2">
        <f>L104*(30/33)</f>
        <v>7.1186868686868685</v>
      </c>
      <c r="O104" s="2">
        <v>8</v>
      </c>
    </row>
    <row r="105" ht="12.75">
      <c r="M105" s="2"/>
    </row>
    <row r="106" spans="1:15" ht="12.75">
      <c r="A106" s="1" t="s">
        <v>11</v>
      </c>
      <c r="B106" s="2">
        <f>AVERAGE(B100:B104)</f>
        <v>32.2</v>
      </c>
      <c r="C106" s="2">
        <f>AVERAGE(C100:C104)</f>
        <v>7.65</v>
      </c>
      <c r="D106" s="2">
        <f>AVERAGE(D100:D104)</f>
        <v>57.31486291486292</v>
      </c>
      <c r="E106" s="2">
        <f>AVERAGE(E100:E104)</f>
        <v>7.880793650793652</v>
      </c>
      <c r="G106" s="2">
        <f>AVERAGE(G100:G104)</f>
        <v>33.6</v>
      </c>
      <c r="H106" s="2">
        <f>AVERAGE(H100:H104)</f>
        <v>6.985200000000001</v>
      </c>
      <c r="I106" s="2">
        <f>AVERAGE(I100:I104)</f>
        <v>49.89236363636363</v>
      </c>
      <c r="J106" s="2">
        <f>AVERAGE(J100:J104)</f>
        <v>6.860200000000001</v>
      </c>
      <c r="L106" s="2">
        <f>AVERAGE(L100:L104)</f>
        <v>7.370496825396825</v>
      </c>
      <c r="M106" s="2">
        <f>L106*(30/33)</f>
        <v>6.700451659451659</v>
      </c>
      <c r="O106" s="2">
        <f>AVERAGE(O100:O104)</f>
        <v>7.5</v>
      </c>
    </row>
    <row r="107" ht="12.75">
      <c r="M107" s="2"/>
    </row>
    <row r="108" spans="1:15" ht="12.75">
      <c r="A108" s="1">
        <v>1451</v>
      </c>
      <c r="B108" s="2">
        <v>33</v>
      </c>
      <c r="C108" s="2">
        <v>8</v>
      </c>
      <c r="D108" s="2">
        <f>(C108*240)/B108</f>
        <v>58.18181818181818</v>
      </c>
      <c r="E108" s="2">
        <f>33*(D108/240)</f>
        <v>7.999999999999999</v>
      </c>
      <c r="G108" s="2">
        <v>27.5</v>
      </c>
      <c r="H108" s="2">
        <v>5.955</v>
      </c>
      <c r="I108" s="2">
        <f>(H108*240)/G108</f>
        <v>51.970909090909096</v>
      </c>
      <c r="J108" s="2">
        <f>33*(I108/240)</f>
        <v>7.146000000000001</v>
      </c>
      <c r="L108" s="2">
        <f>MEDIAN(E108,J108)</f>
        <v>7.573</v>
      </c>
      <c r="M108" s="2">
        <f>L108*(30/33)</f>
        <v>6.884545454545455</v>
      </c>
      <c r="O108" s="2">
        <v>8</v>
      </c>
    </row>
    <row r="109" spans="1:15" ht="12.75">
      <c r="A109" s="1">
        <v>1452</v>
      </c>
      <c r="B109" s="2">
        <v>30</v>
      </c>
      <c r="C109" s="2">
        <v>6.25</v>
      </c>
      <c r="D109" s="2">
        <f>(C109*240)/B109</f>
        <v>50</v>
      </c>
      <c r="E109" s="2">
        <f>33*(D109/240)</f>
        <v>6.875</v>
      </c>
      <c r="G109" s="2">
        <v>30</v>
      </c>
      <c r="H109" s="2">
        <v>6.5</v>
      </c>
      <c r="I109" s="2">
        <f>(H109*240)/G109</f>
        <v>52</v>
      </c>
      <c r="J109" s="2">
        <f>33*(I109/240)</f>
        <v>7.15</v>
      </c>
      <c r="L109" s="2">
        <f>MEDIAN(E109,J109)</f>
        <v>7.0125</v>
      </c>
      <c r="M109" s="2">
        <f>L109*(30/33)</f>
        <v>6.375</v>
      </c>
      <c r="O109" s="2">
        <v>8</v>
      </c>
    </row>
    <row r="110" spans="1:15" ht="12.75">
      <c r="A110" s="1">
        <v>1453</v>
      </c>
      <c r="B110" s="2">
        <v>30</v>
      </c>
      <c r="C110" s="2">
        <v>6.179</v>
      </c>
      <c r="D110" s="2">
        <f>(C110*240)/B110</f>
        <v>49.432</v>
      </c>
      <c r="E110" s="2">
        <f>33*(D110/240)</f>
        <v>6.796900000000001</v>
      </c>
      <c r="G110" s="2">
        <v>30</v>
      </c>
      <c r="H110" s="2">
        <v>6.725</v>
      </c>
      <c r="I110" s="2">
        <f>(H110*240)/G110</f>
        <v>53.8</v>
      </c>
      <c r="J110" s="2">
        <f>33*(I110/240)</f>
        <v>7.3975</v>
      </c>
      <c r="L110" s="2">
        <f>MEDIAN(E110,J110)</f>
        <v>7.097200000000001</v>
      </c>
      <c r="M110" s="2">
        <f>L110*(30/33)</f>
        <v>6.452000000000001</v>
      </c>
      <c r="O110" s="2">
        <v>8</v>
      </c>
    </row>
    <row r="111" spans="1:15" ht="12.75">
      <c r="A111" s="1">
        <v>1454</v>
      </c>
      <c r="B111" s="2">
        <v>30</v>
      </c>
      <c r="C111" s="2">
        <v>7.5</v>
      </c>
      <c r="D111" s="2">
        <f>(C111*240)/B111</f>
        <v>60</v>
      </c>
      <c r="E111" s="2">
        <f>33*(D111/240)</f>
        <v>8.25</v>
      </c>
      <c r="G111" s="2">
        <v>30</v>
      </c>
      <c r="H111" s="2">
        <v>7.15</v>
      </c>
      <c r="I111" s="2">
        <f>(H111*240)/G111</f>
        <v>57.2</v>
      </c>
      <c r="J111" s="2">
        <f>33*(I111/240)</f>
        <v>7.865</v>
      </c>
      <c r="L111" s="2">
        <f>MEDIAN(E111,J111)</f>
        <v>8.057500000000001</v>
      </c>
      <c r="M111" s="2">
        <f>L111*(30/33)</f>
        <v>7.325000000000001</v>
      </c>
      <c r="O111" s="2">
        <v>8</v>
      </c>
    </row>
    <row r="112" spans="1:15" ht="12.75">
      <c r="A112" s="1">
        <v>1455</v>
      </c>
      <c r="B112" s="2">
        <v>30</v>
      </c>
      <c r="C112" s="2">
        <v>7.593</v>
      </c>
      <c r="D112" s="2">
        <f>(C112*240)/B112</f>
        <v>60.744</v>
      </c>
      <c r="E112" s="2">
        <f>33*(D112/240)</f>
        <v>8.3523</v>
      </c>
      <c r="G112" s="2">
        <v>30</v>
      </c>
      <c r="H112" s="2">
        <v>6.718</v>
      </c>
      <c r="I112" s="2">
        <f>(H112*240)/G112</f>
        <v>53.744</v>
      </c>
      <c r="J112" s="2">
        <f>33*(I112/240)</f>
        <v>7.3898</v>
      </c>
      <c r="L112" s="2">
        <f>MEDIAN(E112,J112)</f>
        <v>7.87105</v>
      </c>
      <c r="M112" s="2">
        <f>L112*(30/33)</f>
        <v>7.1555</v>
      </c>
      <c r="O112" s="2">
        <v>8</v>
      </c>
    </row>
    <row r="113" ht="12.75">
      <c r="M113" s="2"/>
    </row>
    <row r="114" spans="1:15" ht="12.75">
      <c r="A114" s="1" t="s">
        <v>12</v>
      </c>
      <c r="B114" s="2">
        <f>AVERAGE(B108:B112)</f>
        <v>30.6</v>
      </c>
      <c r="C114" s="2">
        <f>AVERAGE(C108:C112)</f>
        <v>7.104400000000001</v>
      </c>
      <c r="D114" s="2">
        <f>AVERAGE(D108:D112)</f>
        <v>55.671563636363636</v>
      </c>
      <c r="E114" s="2">
        <f>AVERAGE(E108:E112)</f>
        <v>7.65484</v>
      </c>
      <c r="G114" s="2">
        <f>AVERAGE(G108:G112)</f>
        <v>29.5</v>
      </c>
      <c r="H114" s="2">
        <f>AVERAGE(H108:H112)</f>
        <v>6.6096</v>
      </c>
      <c r="I114" s="2">
        <f>AVERAGE(I108:I112)</f>
        <v>53.7429818181818</v>
      </c>
      <c r="J114" s="2">
        <f>AVERAGE(J108:J112)</f>
        <v>7.389660000000001</v>
      </c>
      <c r="L114" s="2">
        <f>AVERAGE(L108:L112)</f>
        <v>7.52225</v>
      </c>
      <c r="M114" s="2">
        <f>L114*(30/33)</f>
        <v>6.83840909090909</v>
      </c>
      <c r="O114" s="2">
        <f>AVERAGE(O108:O112)</f>
        <v>8</v>
      </c>
    </row>
    <row r="115" ht="12.75">
      <c r="M115" s="2"/>
    </row>
    <row r="116" spans="1:15" ht="12.75">
      <c r="A116" s="1">
        <v>1456</v>
      </c>
      <c r="B116" s="2">
        <v>30</v>
      </c>
      <c r="C116" s="2">
        <v>7.6</v>
      </c>
      <c r="D116" s="2">
        <f>(C116*240)/B116</f>
        <v>60.8</v>
      </c>
      <c r="E116" s="2">
        <f>33*(D116/240)</f>
        <v>8.36</v>
      </c>
      <c r="G116" s="2">
        <v>27</v>
      </c>
      <c r="H116" s="2">
        <v>6.6</v>
      </c>
      <c r="I116" s="2">
        <f>(H116*240)/G116</f>
        <v>58.666666666666664</v>
      </c>
      <c r="J116" s="2">
        <f>33*(I116/240)</f>
        <v>8.066666666666666</v>
      </c>
      <c r="L116" s="2">
        <f>MEDIAN(E116,J116)</f>
        <v>8.213333333333333</v>
      </c>
      <c r="M116" s="2">
        <f>L116*(30/33)</f>
        <v>7.466666666666666</v>
      </c>
      <c r="O116" s="2">
        <v>8</v>
      </c>
    </row>
    <row r="117" spans="1:15" ht="12.75">
      <c r="A117" s="1">
        <v>1457</v>
      </c>
      <c r="B117" s="2">
        <v>30</v>
      </c>
      <c r="C117" s="2">
        <v>8.248</v>
      </c>
      <c r="D117" s="2">
        <f>(C117*240)/B117</f>
        <v>65.984</v>
      </c>
      <c r="E117" s="2">
        <f>33*(D117/240)</f>
        <v>9.072799999999999</v>
      </c>
      <c r="G117" s="2">
        <v>30</v>
      </c>
      <c r="H117" s="2">
        <v>6.839</v>
      </c>
      <c r="I117" s="2">
        <f>(H117*240)/G117</f>
        <v>54.712</v>
      </c>
      <c r="J117" s="2">
        <f>33*(I117/240)</f>
        <v>7.522900000000001</v>
      </c>
      <c r="L117" s="2">
        <f>MEDIAN(E117,J117)</f>
        <v>8.29785</v>
      </c>
      <c r="M117" s="2">
        <f>L117*(30/33)</f>
        <v>7.5435</v>
      </c>
      <c r="O117" s="2">
        <v>8</v>
      </c>
    </row>
    <row r="118" spans="1:15" ht="12.75">
      <c r="A118" s="1">
        <v>1458</v>
      </c>
      <c r="B118" s="2">
        <v>30</v>
      </c>
      <c r="C118" s="2">
        <v>7</v>
      </c>
      <c r="D118" s="2">
        <f>(C118*240)/B118</f>
        <v>56</v>
      </c>
      <c r="E118" s="2">
        <f>33*(D118/240)</f>
        <v>7.7</v>
      </c>
      <c r="G118" s="2">
        <v>30</v>
      </c>
      <c r="H118" s="2">
        <v>6.5</v>
      </c>
      <c r="I118" s="2">
        <f>(H118*240)/G118</f>
        <v>52</v>
      </c>
      <c r="J118" s="2">
        <f>33*(I118/240)</f>
        <v>7.15</v>
      </c>
      <c r="L118" s="2">
        <f>MEDIAN(E118,J118)</f>
        <v>7.425000000000001</v>
      </c>
      <c r="M118" s="2">
        <f>L118*(30/33)</f>
        <v>6.75</v>
      </c>
      <c r="O118" s="2">
        <v>8</v>
      </c>
    </row>
    <row r="119" spans="1:15" ht="12.75">
      <c r="A119" s="1">
        <v>1459</v>
      </c>
      <c r="B119" s="2">
        <v>30</v>
      </c>
      <c r="C119" s="2">
        <v>7</v>
      </c>
      <c r="D119" s="2">
        <f>(C119*240)/B119</f>
        <v>56</v>
      </c>
      <c r="E119" s="2">
        <f>33*(D119/240)</f>
        <v>7.7</v>
      </c>
      <c r="G119" s="2">
        <v>30</v>
      </c>
      <c r="H119" s="2">
        <v>6.469</v>
      </c>
      <c r="I119" s="2">
        <f>(H119*240)/G119</f>
        <v>51.752</v>
      </c>
      <c r="J119" s="2">
        <f>33*(I119/240)</f>
        <v>7.1159</v>
      </c>
      <c r="L119" s="2">
        <f>MEDIAN(E119,J119)</f>
        <v>7.40795</v>
      </c>
      <c r="M119" s="2">
        <f>L119*(30/33)</f>
        <v>6.7345</v>
      </c>
      <c r="O119" s="2">
        <v>8</v>
      </c>
    </row>
    <row r="120" spans="1:15" ht="12.75">
      <c r="A120" s="1">
        <v>1460</v>
      </c>
      <c r="B120" s="2">
        <v>30</v>
      </c>
      <c r="C120" s="2">
        <v>6.291</v>
      </c>
      <c r="D120" s="2">
        <f>(C120*240)/B120</f>
        <v>50.328</v>
      </c>
      <c r="E120" s="2">
        <f>33*(D120/240)</f>
        <v>6.920100000000001</v>
      </c>
      <c r="G120" s="2">
        <v>30</v>
      </c>
      <c r="H120" s="2">
        <v>6.575</v>
      </c>
      <c r="I120" s="2">
        <f>(H120*240)/G120</f>
        <v>52.6</v>
      </c>
      <c r="J120" s="2">
        <f>33*(I120/240)</f>
        <v>7.2325</v>
      </c>
      <c r="L120" s="2">
        <f>MEDIAN(E120,J120)</f>
        <v>7.0763</v>
      </c>
      <c r="M120" s="2">
        <f>L120*(30/33)</f>
        <v>6.433</v>
      </c>
      <c r="O120" s="2">
        <v>8</v>
      </c>
    </row>
    <row r="121" ht="12.75">
      <c r="M121" s="2"/>
    </row>
    <row r="122" spans="1:15" ht="12.75">
      <c r="A122" s="1" t="s">
        <v>13</v>
      </c>
      <c r="B122" s="2">
        <f>AVERAGE(B116:B120)</f>
        <v>30</v>
      </c>
      <c r="C122" s="2">
        <f>AVERAGE(C116:C120)</f>
        <v>7.227799999999999</v>
      </c>
      <c r="D122" s="2">
        <f>AVERAGE(D116:D120)</f>
        <v>57.822399999999995</v>
      </c>
      <c r="E122" s="2">
        <f>AVERAGE(E116:E120)</f>
        <v>7.9505799999999995</v>
      </c>
      <c r="G122" s="2">
        <f>AVERAGE(G116:G120)</f>
        <v>29.4</v>
      </c>
      <c r="H122" s="2">
        <f>AVERAGE(H116:H120)</f>
        <v>6.5966000000000005</v>
      </c>
      <c r="I122" s="2">
        <f>AVERAGE(I116:I120)</f>
        <v>53.94613333333334</v>
      </c>
      <c r="J122" s="2">
        <f>AVERAGE(J116:J120)</f>
        <v>7.4175933333333335</v>
      </c>
      <c r="L122" s="2">
        <f>AVERAGE(L116:L120)</f>
        <v>7.684086666666667</v>
      </c>
      <c r="M122" s="2">
        <f>L122*(30/33)</f>
        <v>6.985533333333334</v>
      </c>
      <c r="O122" s="2">
        <f>AVERAGE(O116:O120)</f>
        <v>8</v>
      </c>
    </row>
    <row r="123" ht="12.75">
      <c r="M123" s="2"/>
    </row>
    <row r="124" spans="1:15" ht="12.75">
      <c r="A124" s="1">
        <v>1461</v>
      </c>
      <c r="B124" s="2">
        <v>30</v>
      </c>
      <c r="C124" s="2">
        <v>7.567</v>
      </c>
      <c r="D124" s="2">
        <f>(C124*240)/B124</f>
        <v>60.535999999999994</v>
      </c>
      <c r="E124" s="2">
        <f>33*(D124/240)</f>
        <v>8.323699999999999</v>
      </c>
      <c r="G124" s="2">
        <v>30</v>
      </c>
      <c r="H124" s="2">
        <v>6.46</v>
      </c>
      <c r="I124" s="2">
        <f>(H124*240)/G124</f>
        <v>51.68</v>
      </c>
      <c r="J124" s="2">
        <f>33*(I124/240)</f>
        <v>7.106</v>
      </c>
      <c r="L124" s="2">
        <f>MEDIAN(E124,J124)</f>
        <v>7.714849999999999</v>
      </c>
      <c r="M124" s="2">
        <f>L124*(30/33)</f>
        <v>7.013499999999999</v>
      </c>
      <c r="O124" s="2">
        <f>O120-0.3333*(O120-O126)</f>
        <v>7.83335</v>
      </c>
    </row>
    <row r="125" spans="1:15" ht="12.75">
      <c r="A125" s="1">
        <v>1462</v>
      </c>
      <c r="B125" s="2">
        <v>30</v>
      </c>
      <c r="C125" s="2">
        <v>7.333</v>
      </c>
      <c r="D125" s="2">
        <f>(C125*240)/B125</f>
        <v>58.664</v>
      </c>
      <c r="E125" s="2">
        <f>33*(D125/240)</f>
        <v>8.0663</v>
      </c>
      <c r="G125" s="2">
        <v>30</v>
      </c>
      <c r="H125" s="2">
        <v>6.15</v>
      </c>
      <c r="I125" s="2">
        <f>(H125*240)/G125</f>
        <v>49.2</v>
      </c>
      <c r="J125" s="2">
        <f>33*(I125/240)</f>
        <v>6.765000000000001</v>
      </c>
      <c r="L125" s="2">
        <f>MEDIAN(E125,J125)</f>
        <v>7.41565</v>
      </c>
      <c r="M125" s="2">
        <f>L125*(30/33)</f>
        <v>6.7415</v>
      </c>
      <c r="O125" s="2">
        <f>O120-0.6667*(O120-O126)</f>
        <v>7.66665</v>
      </c>
    </row>
    <row r="126" spans="1:15" ht="12.75">
      <c r="A126" s="1">
        <v>1463</v>
      </c>
      <c r="B126" s="2">
        <v>30</v>
      </c>
      <c r="C126" s="2">
        <v>7.255</v>
      </c>
      <c r="D126" s="2">
        <f>(C126*240)/B126</f>
        <v>58.04</v>
      </c>
      <c r="E126" s="2">
        <f>33*(D126/240)</f>
        <v>7.980499999999999</v>
      </c>
      <c r="G126" s="2">
        <v>30</v>
      </c>
      <c r="H126" s="2">
        <v>6.714</v>
      </c>
      <c r="I126" s="2">
        <f>(H126*240)/G126</f>
        <v>53.712</v>
      </c>
      <c r="J126" s="2">
        <f>33*(I126/240)</f>
        <v>7.385400000000001</v>
      </c>
      <c r="L126" s="2">
        <f>MEDIAN(E126,J126)</f>
        <v>7.68295</v>
      </c>
      <c r="M126" s="2">
        <f>L126*(30/33)</f>
        <v>6.9845</v>
      </c>
      <c r="O126" s="2">
        <v>7.5</v>
      </c>
    </row>
    <row r="127" spans="1:13" ht="12.75">
      <c r="A127" s="1">
        <v>1464</v>
      </c>
      <c r="B127" s="2">
        <v>30</v>
      </c>
      <c r="C127" s="2">
        <v>7.227</v>
      </c>
      <c r="D127" s="2">
        <f>(C127*240)/B127</f>
        <v>57.816</v>
      </c>
      <c r="E127" s="2">
        <f>33*(D127/240)</f>
        <v>7.9497</v>
      </c>
      <c r="G127" s="2">
        <v>30</v>
      </c>
      <c r="H127" s="2">
        <v>6.504</v>
      </c>
      <c r="I127" s="2">
        <f>(H127*240)/G127</f>
        <v>52.032</v>
      </c>
      <c r="J127" s="2">
        <f>33*(I127/240)</f>
        <v>7.1544</v>
      </c>
      <c r="L127" s="2">
        <f>MEDIAN(E127,J127)</f>
        <v>7.5520499999999995</v>
      </c>
      <c r="M127" s="2">
        <f>L127*(30/33)</f>
        <v>6.865499999999999</v>
      </c>
    </row>
    <row r="128" spans="1:13" ht="12.75">
      <c r="A128" s="1">
        <v>1465</v>
      </c>
      <c r="B128" s="2">
        <v>30</v>
      </c>
      <c r="C128" s="2">
        <v>7.125</v>
      </c>
      <c r="D128" s="2">
        <f>(C128*240)/B128</f>
        <v>57</v>
      </c>
      <c r="E128" s="2">
        <f>33*(D128/240)</f>
        <v>7.8374999999999995</v>
      </c>
      <c r="G128" s="2">
        <v>30</v>
      </c>
      <c r="H128" s="2">
        <v>5.964</v>
      </c>
      <c r="I128" s="2">
        <f>(H128*240)/G128</f>
        <v>47.712</v>
      </c>
      <c r="J128" s="2">
        <f>33*(I128/240)</f>
        <v>6.5604000000000005</v>
      </c>
      <c r="L128" s="2">
        <f>MEDIAN(E128,J128)</f>
        <v>7.19895</v>
      </c>
      <c r="M128" s="2">
        <f>L128*(30/33)</f>
        <v>6.544499999999999</v>
      </c>
    </row>
    <row r="129" ht="12.75">
      <c r="M129" s="2"/>
    </row>
    <row r="130" spans="1:15" ht="12.75">
      <c r="A130" s="1" t="s">
        <v>14</v>
      </c>
      <c r="B130" s="2">
        <f>AVERAGE(B124:B128)</f>
        <v>30</v>
      </c>
      <c r="C130" s="2">
        <f>AVERAGE(C124:C128)</f>
        <v>7.301400000000001</v>
      </c>
      <c r="D130" s="2">
        <f>AVERAGE(D124:D128)</f>
        <v>58.411199999999994</v>
      </c>
      <c r="E130" s="2">
        <f>AVERAGE(E124:E128)</f>
        <v>8.03154</v>
      </c>
      <c r="G130" s="2">
        <f>AVERAGE(G124:G128)</f>
        <v>30</v>
      </c>
      <c r="H130" s="2">
        <f>AVERAGE(H124:H128)</f>
        <v>6.358399999999999</v>
      </c>
      <c r="I130" s="2">
        <f>AVERAGE(I124:I128)</f>
        <v>50.86719999999999</v>
      </c>
      <c r="J130" s="2">
        <f>AVERAGE(J124:J128)</f>
        <v>6.99424</v>
      </c>
      <c r="L130" s="2">
        <f>AVERAGE(L124:L128)</f>
        <v>7.512889999999999</v>
      </c>
      <c r="M130" s="2">
        <f>L130*(30/33)</f>
        <v>6.8298999999999985</v>
      </c>
      <c r="O130" s="2">
        <f>AVERAGE(O124:O128)</f>
        <v>7.666666666666667</v>
      </c>
    </row>
    <row r="131" ht="12.75">
      <c r="M131" s="2"/>
    </row>
    <row r="132" spans="1:13" ht="12.75">
      <c r="A132" s="1">
        <v>1466</v>
      </c>
      <c r="B132" s="2">
        <v>28</v>
      </c>
      <c r="C132" s="2">
        <v>6.579</v>
      </c>
      <c r="D132" s="2">
        <f>(C132*240)/B132</f>
        <v>56.39142857142857</v>
      </c>
      <c r="E132" s="2">
        <f>33*(D132/240)</f>
        <v>7.753821428571428</v>
      </c>
      <c r="G132" s="2">
        <v>30</v>
      </c>
      <c r="H132" s="2">
        <v>6.25</v>
      </c>
      <c r="I132" s="2">
        <f>(H132*240)/G132</f>
        <v>50</v>
      </c>
      <c r="J132" s="2">
        <f>33*(I132/240)</f>
        <v>6.875</v>
      </c>
      <c r="L132" s="2">
        <f>MEDIAN(E132,J132)</f>
        <v>7.314410714285714</v>
      </c>
      <c r="M132" s="2">
        <f>L132*(30/33)</f>
        <v>6.649464285714285</v>
      </c>
    </row>
    <row r="133" spans="1:13" ht="12.75">
      <c r="A133" s="1">
        <v>1467</v>
      </c>
      <c r="B133" s="2">
        <v>30</v>
      </c>
      <c r="C133" s="2">
        <v>8.4</v>
      </c>
      <c r="D133" s="2">
        <f>(C133*240)/B133</f>
        <v>67.2</v>
      </c>
      <c r="E133" s="2">
        <f>33*(D133/240)</f>
        <v>9.24</v>
      </c>
      <c r="G133" s="2">
        <v>30</v>
      </c>
      <c r="H133" s="2">
        <v>6.057</v>
      </c>
      <c r="I133" s="2">
        <f>(H133*240)/G133</f>
        <v>48.456</v>
      </c>
      <c r="J133" s="2">
        <f>33*(I133/240)</f>
        <v>6.662700000000001</v>
      </c>
      <c r="L133" s="2">
        <f>MEDIAN(E133,J133)</f>
        <v>7.951350000000001</v>
      </c>
      <c r="M133" s="2">
        <f>L133*(30/33)</f>
        <v>7.2285</v>
      </c>
    </row>
    <row r="134" spans="1:13" ht="12.75">
      <c r="A134" s="1">
        <v>1468</v>
      </c>
      <c r="B134" s="2">
        <v>30</v>
      </c>
      <c r="C134" s="2">
        <v>7.1</v>
      </c>
      <c r="D134" s="2">
        <f>(C134*240)/B134</f>
        <v>56.8</v>
      </c>
      <c r="E134" s="2">
        <f>33*(D134/240)</f>
        <v>7.81</v>
      </c>
      <c r="G134" s="2">
        <v>30</v>
      </c>
      <c r="H134" s="2">
        <v>6.065</v>
      </c>
      <c r="I134" s="2">
        <f>(H134*240)/G134</f>
        <v>48.52</v>
      </c>
      <c r="J134" s="2">
        <f>33*(I134/240)</f>
        <v>6.671500000000001</v>
      </c>
      <c r="L134" s="2">
        <f>MEDIAN(E134,J134)</f>
        <v>7.24075</v>
      </c>
      <c r="M134" s="2">
        <f>L134*(30/33)</f>
        <v>6.5825</v>
      </c>
    </row>
    <row r="135" spans="1:13" ht="12.75">
      <c r="A135" s="1">
        <v>1469</v>
      </c>
      <c r="B135" s="2">
        <v>30</v>
      </c>
      <c r="C135" s="2">
        <v>9</v>
      </c>
      <c r="D135" s="2">
        <f>(C135*240)/B135</f>
        <v>72</v>
      </c>
      <c r="E135" s="2">
        <f>33*(D135/240)</f>
        <v>9.9</v>
      </c>
      <c r="G135" s="2">
        <v>30</v>
      </c>
      <c r="H135" s="2">
        <v>5.5</v>
      </c>
      <c r="I135" s="2">
        <f>(H135*240)/G135</f>
        <v>44</v>
      </c>
      <c r="J135" s="2">
        <f>33*(I135/240)</f>
        <v>6.05</v>
      </c>
      <c r="L135" s="2">
        <f>MEDIAN(E135,J135)</f>
        <v>7.975</v>
      </c>
      <c r="M135" s="2">
        <f>L135*(30/33)</f>
        <v>7.249999999999999</v>
      </c>
    </row>
    <row r="136" spans="1:13" ht="12.75">
      <c r="A136" s="1">
        <v>1470</v>
      </c>
      <c r="B136" s="2">
        <v>30</v>
      </c>
      <c r="C136" s="2">
        <v>8.5</v>
      </c>
      <c r="D136" s="2">
        <f>(C136*240)/B136</f>
        <v>68</v>
      </c>
      <c r="E136" s="2">
        <f>33*(D136/240)</f>
        <v>9.35</v>
      </c>
      <c r="G136" s="2">
        <v>30</v>
      </c>
      <c r="H136" s="2">
        <v>5.979</v>
      </c>
      <c r="I136" s="2">
        <f>(H136*240)/G136</f>
        <v>47.832</v>
      </c>
      <c r="J136" s="2">
        <f>33*(I136/240)</f>
        <v>6.5769</v>
      </c>
      <c r="L136" s="2">
        <f>MEDIAN(E136,J136)</f>
        <v>7.96345</v>
      </c>
      <c r="M136" s="2">
        <f>L136*(30/33)</f>
        <v>7.2395</v>
      </c>
    </row>
    <row r="137" ht="12.75">
      <c r="M137" s="2"/>
    </row>
    <row r="138" spans="1:13" ht="12.75">
      <c r="A138" s="1" t="s">
        <v>15</v>
      </c>
      <c r="B138" s="2">
        <f>AVERAGE(B132:B136)</f>
        <v>29.6</v>
      </c>
      <c r="C138" s="2">
        <f>AVERAGE(C132:C136)</f>
        <v>7.9158</v>
      </c>
      <c r="D138" s="2">
        <f>AVERAGE(D132:D136)</f>
        <v>64.07828571428571</v>
      </c>
      <c r="E138" s="2">
        <f>AVERAGE(E132:E136)</f>
        <v>8.810764285714287</v>
      </c>
      <c r="G138" s="2">
        <f>AVERAGE(G132:G136)</f>
        <v>30</v>
      </c>
      <c r="H138" s="2">
        <f>AVERAGE(H132:H136)</f>
        <v>5.9702</v>
      </c>
      <c r="I138" s="2">
        <f>AVERAGE(I132:I136)</f>
        <v>47.7616</v>
      </c>
      <c r="J138" s="2">
        <f>AVERAGE(J132:J136)</f>
        <v>6.567220000000001</v>
      </c>
      <c r="L138" s="2">
        <f>AVERAGE(L132:L136)</f>
        <v>7.688992142857144</v>
      </c>
      <c r="M138" s="2">
        <f>L138*(30/33)</f>
        <v>6.989992857142858</v>
      </c>
    </row>
    <row r="139" ht="12.75">
      <c r="M139" s="2"/>
    </row>
    <row r="140" spans="1:13" ht="12.75">
      <c r="A140" s="1">
        <v>1471</v>
      </c>
      <c r="B140" s="2">
        <v>30</v>
      </c>
      <c r="C140" s="2">
        <v>8.567</v>
      </c>
      <c r="D140" s="2">
        <f>(C140*240)/B140</f>
        <v>68.536</v>
      </c>
      <c r="E140" s="2">
        <f>33*(D140/240)</f>
        <v>9.4237</v>
      </c>
      <c r="G140" s="2">
        <v>30</v>
      </c>
      <c r="H140" s="2">
        <v>5.545</v>
      </c>
      <c r="I140" s="2">
        <f>(H140*240)/G140</f>
        <v>44.36</v>
      </c>
      <c r="J140" s="2">
        <f>33*(I140/240)</f>
        <v>6.0995</v>
      </c>
      <c r="L140" s="2">
        <f>MEDIAN(E140,J140)</f>
        <v>7.7616</v>
      </c>
      <c r="M140" s="2">
        <f>L140*(30/33)</f>
        <v>7.055999999999999</v>
      </c>
    </row>
    <row r="141" spans="1:13" ht="12.75">
      <c r="A141" s="1">
        <v>1472</v>
      </c>
      <c r="B141" s="2">
        <v>30</v>
      </c>
      <c r="C141" s="2">
        <v>9.067</v>
      </c>
      <c r="D141" s="2">
        <f>(C141*240)/B141</f>
        <v>72.536</v>
      </c>
      <c r="E141" s="2">
        <f>33*(D141/240)</f>
        <v>9.973700000000001</v>
      </c>
      <c r="G141" s="2">
        <v>30</v>
      </c>
      <c r="H141" s="2">
        <v>5.846</v>
      </c>
      <c r="I141" s="2">
        <f>(H141*240)/G141</f>
        <v>46.768</v>
      </c>
      <c r="J141" s="2">
        <f>33*(I141/240)</f>
        <v>6.4306</v>
      </c>
      <c r="L141" s="2">
        <f>MEDIAN(E141,J141)</f>
        <v>8.20215</v>
      </c>
      <c r="M141" s="2">
        <f>L141*(30/33)</f>
        <v>7.456499999999999</v>
      </c>
    </row>
    <row r="142" spans="1:13" ht="12.75">
      <c r="A142" s="1">
        <v>1473</v>
      </c>
      <c r="B142" s="2">
        <v>30</v>
      </c>
      <c r="C142" s="2">
        <v>9.267</v>
      </c>
      <c r="D142" s="2">
        <f>(C142*240)/B142</f>
        <v>74.136</v>
      </c>
      <c r="E142" s="2">
        <f>33*(D142/240)</f>
        <v>10.1937</v>
      </c>
      <c r="G142" s="2">
        <v>30</v>
      </c>
      <c r="H142" s="2">
        <v>6.333</v>
      </c>
      <c r="I142" s="2">
        <f>(H142*240)/G142</f>
        <v>50.664</v>
      </c>
      <c r="J142" s="2">
        <f>33*(I142/240)</f>
        <v>6.9663</v>
      </c>
      <c r="L142" s="2">
        <f>MEDIAN(E142,J142)</f>
        <v>8.58</v>
      </c>
      <c r="M142" s="2">
        <f>L142*(30/33)</f>
        <v>7.8</v>
      </c>
    </row>
    <row r="143" spans="1:13" ht="12.75">
      <c r="A143" s="1">
        <v>1474</v>
      </c>
      <c r="B143" s="2">
        <v>30</v>
      </c>
      <c r="C143" s="2">
        <v>9.667</v>
      </c>
      <c r="D143" s="2">
        <f>(C143*240)/B143</f>
        <v>77.336</v>
      </c>
      <c r="E143" s="2">
        <f>33*(D143/240)</f>
        <v>10.6337</v>
      </c>
      <c r="G143" s="2">
        <v>30</v>
      </c>
      <c r="H143" s="2">
        <v>6.058</v>
      </c>
      <c r="I143" s="2">
        <f>(H143*240)/G143</f>
        <v>48.464000000000006</v>
      </c>
      <c r="J143" s="2">
        <f>33*(I143/240)</f>
        <v>6.663800000000001</v>
      </c>
      <c r="L143" s="2">
        <f>MEDIAN(E143,J143)</f>
        <v>8.64875</v>
      </c>
      <c r="M143" s="2">
        <f>L143*(30/33)</f>
        <v>7.8625</v>
      </c>
    </row>
    <row r="144" spans="1:13" ht="12.75">
      <c r="A144" s="1">
        <v>1475</v>
      </c>
      <c r="B144" s="2">
        <v>30</v>
      </c>
      <c r="C144" s="2">
        <v>8.6</v>
      </c>
      <c r="D144" s="2">
        <f>(C144*240)/B144</f>
        <v>68.8</v>
      </c>
      <c r="E144" s="2">
        <f>33*(D144/240)</f>
        <v>9.46</v>
      </c>
      <c r="G144" s="2">
        <v>30</v>
      </c>
      <c r="H144" s="2">
        <f>H143-0.33333*(H143-H149)</f>
        <v>6.10099957</v>
      </c>
      <c r="I144" s="2">
        <f>(H144*240)/G144</f>
        <v>48.80799656</v>
      </c>
      <c r="J144" s="2">
        <f>33*(I144/240)</f>
        <v>6.711099527</v>
      </c>
      <c r="L144" s="2">
        <f>MEDIAN(E144,J144)</f>
        <v>8.085549763500001</v>
      </c>
      <c r="M144" s="2">
        <f>L144*(30/33)</f>
        <v>7.350499785000001</v>
      </c>
    </row>
    <row r="145" ht="12.75">
      <c r="M145" s="2"/>
    </row>
    <row r="146" spans="1:13" ht="12.75">
      <c r="A146" s="1" t="s">
        <v>16</v>
      </c>
      <c r="B146" s="2">
        <f>AVERAGE(B140:B144)</f>
        <v>30</v>
      </c>
      <c r="C146" s="2">
        <f>AVERAGE(C140:C144)</f>
        <v>9.0336</v>
      </c>
      <c r="D146" s="2">
        <f>AVERAGE(D140:D144)</f>
        <v>72.2688</v>
      </c>
      <c r="E146" s="2">
        <f>AVERAGE(E140:E144)</f>
        <v>9.936960000000001</v>
      </c>
      <c r="G146" s="2">
        <f>AVERAGE(G140:G144)</f>
        <v>30</v>
      </c>
      <c r="H146" s="2">
        <f>AVERAGE(H140:H144)</f>
        <v>5.9765999139999995</v>
      </c>
      <c r="I146" s="2">
        <f>AVERAGE(I140:I144)</f>
        <v>47.812799311999996</v>
      </c>
      <c r="J146" s="2">
        <f>AVERAGE(J140:J144)</f>
        <v>6.574259905400001</v>
      </c>
      <c r="L146" s="2">
        <f>AVERAGE(L140:L144)</f>
        <v>8.255609952699999</v>
      </c>
      <c r="M146" s="2">
        <f>L146*(30/33)</f>
        <v>7.505099956999999</v>
      </c>
    </row>
    <row r="147" ht="12.75">
      <c r="M147" s="2"/>
    </row>
    <row r="148" spans="1:13" ht="12.75">
      <c r="A148" s="1">
        <v>1476</v>
      </c>
      <c r="B148" s="2">
        <v>30</v>
      </c>
      <c r="C148" s="2">
        <v>6.893</v>
      </c>
      <c r="D148" s="2">
        <f>(C148*240)/B148</f>
        <v>55.144</v>
      </c>
      <c r="E148" s="2">
        <f>33*(D148/240)</f>
        <v>7.582299999999999</v>
      </c>
      <c r="G148" s="2">
        <v>30</v>
      </c>
      <c r="H148" s="2">
        <f>H143-0.66667*(H143-H149)</f>
        <v>6.14400043</v>
      </c>
      <c r="I148" s="2">
        <f>(H148*240)/G148</f>
        <v>49.15200344</v>
      </c>
      <c r="J148" s="2">
        <f>33*(I148/240)</f>
        <v>6.758400473</v>
      </c>
      <c r="L148" s="2">
        <f>MEDIAN(E148,J148)</f>
        <v>7.170350236499999</v>
      </c>
      <c r="M148" s="2">
        <f>L148*(30/33)</f>
        <v>6.518500214999999</v>
      </c>
    </row>
    <row r="149" spans="1:13" ht="12.75">
      <c r="A149" s="1">
        <v>1477</v>
      </c>
      <c r="B149" s="2">
        <v>30</v>
      </c>
      <c r="C149" s="2">
        <v>6.5</v>
      </c>
      <c r="D149" s="2">
        <f>(C149*240)/B149</f>
        <v>52</v>
      </c>
      <c r="E149" s="2">
        <f>33*(D149/240)</f>
        <v>7.15</v>
      </c>
      <c r="G149" s="2">
        <v>30</v>
      </c>
      <c r="H149" s="2">
        <v>6.187</v>
      </c>
      <c r="I149" s="2">
        <f>(H149*240)/G149</f>
        <v>49.496</v>
      </c>
      <c r="J149" s="2">
        <f>33*(I149/240)</f>
        <v>6.805700000000001</v>
      </c>
      <c r="L149" s="2">
        <f>MEDIAN(E149,J149)</f>
        <v>6.97785</v>
      </c>
      <c r="M149" s="2">
        <f>L149*(30/33)</f>
        <v>6.3435</v>
      </c>
    </row>
    <row r="150" spans="1:13" ht="12.75">
      <c r="A150" s="1">
        <v>1478</v>
      </c>
      <c r="B150" s="2">
        <v>30</v>
      </c>
      <c r="C150" s="2">
        <v>8.243</v>
      </c>
      <c r="D150" s="2">
        <f>(C150*240)/B150</f>
        <v>65.944</v>
      </c>
      <c r="E150" s="2">
        <f>33*(D150/240)</f>
        <v>9.0673</v>
      </c>
      <c r="G150" s="2">
        <v>30</v>
      </c>
      <c r="H150" s="2">
        <v>6.981</v>
      </c>
      <c r="I150" s="2">
        <f>(H150*240)/G150</f>
        <v>55.848</v>
      </c>
      <c r="J150" s="2">
        <f>33*(I150/240)</f>
        <v>7.6791</v>
      </c>
      <c r="L150" s="2">
        <f>MEDIAN(E150,J150)</f>
        <v>8.3732</v>
      </c>
      <c r="M150" s="2">
        <f>L150*(30/33)</f>
        <v>7.612</v>
      </c>
    </row>
    <row r="151" spans="1:13" ht="12.75">
      <c r="A151" s="1">
        <v>1479</v>
      </c>
      <c r="B151" s="2">
        <v>30</v>
      </c>
      <c r="C151" s="2">
        <v>8.941</v>
      </c>
      <c r="D151" s="2">
        <f>(C151*240)/B151</f>
        <v>71.528</v>
      </c>
      <c r="E151" s="2">
        <f>33*(D151/240)</f>
        <v>9.8351</v>
      </c>
      <c r="G151" s="2">
        <v>30</v>
      </c>
      <c r="H151" s="2">
        <v>6.934</v>
      </c>
      <c r="I151" s="2">
        <f>(H151*240)/G151</f>
        <v>55.472</v>
      </c>
      <c r="J151" s="2">
        <f>33*(I151/240)</f>
        <v>7.6274</v>
      </c>
      <c r="L151" s="2">
        <f>MEDIAN(E151,J151)</f>
        <v>8.73125</v>
      </c>
      <c r="M151" s="2">
        <f>L151*(30/33)</f>
        <v>7.937499999999999</v>
      </c>
    </row>
    <row r="152" spans="1:13" ht="12.75">
      <c r="A152" s="1">
        <v>1480</v>
      </c>
      <c r="B152" s="2">
        <v>30</v>
      </c>
      <c r="C152" s="2">
        <v>8.531</v>
      </c>
      <c r="D152" s="2">
        <f>(C152*240)/B152</f>
        <v>68.248</v>
      </c>
      <c r="E152" s="2">
        <f>33*(D152/240)</f>
        <v>9.384100000000002</v>
      </c>
      <c r="G152" s="2">
        <v>25</v>
      </c>
      <c r="H152" s="2">
        <v>7.159</v>
      </c>
      <c r="I152" s="2">
        <f>(H152*240)/G152</f>
        <v>68.7264</v>
      </c>
      <c r="J152" s="2">
        <f>33*(I152/240)</f>
        <v>9.44988</v>
      </c>
      <c r="L152" s="2">
        <f>MEDIAN(E152,J152)</f>
        <v>9.416990000000002</v>
      </c>
      <c r="M152" s="2">
        <f>L152*(30/33)</f>
        <v>8.560900000000002</v>
      </c>
    </row>
    <row r="153" ht="12.75">
      <c r="M153" s="2"/>
    </row>
    <row r="154" spans="1:13" ht="12.75">
      <c r="A154" s="1" t="s">
        <v>17</v>
      </c>
      <c r="B154" s="2">
        <f>AVERAGE(B148:B152)</f>
        <v>30</v>
      </c>
      <c r="C154" s="2">
        <f>AVERAGE(C148:C152)</f>
        <v>7.821600000000001</v>
      </c>
      <c r="D154" s="2">
        <f>AVERAGE(D148:D152)</f>
        <v>62.57280000000001</v>
      </c>
      <c r="E154" s="2">
        <f>AVERAGE(E148:E152)</f>
        <v>8.60376</v>
      </c>
      <c r="G154" s="2">
        <f>AVERAGE(G148:G152)</f>
        <v>29</v>
      </c>
      <c r="H154" s="2">
        <f>AVERAGE(H148:H152)</f>
        <v>6.681000086</v>
      </c>
      <c r="I154" s="2">
        <f>AVERAGE(I148:I152)</f>
        <v>55.738880687999995</v>
      </c>
      <c r="J154" s="2">
        <f>AVERAGE(J148:J152)</f>
        <v>7.6640960946000005</v>
      </c>
      <c r="L154" s="2">
        <f>AVERAGE(L148:L152)</f>
        <v>8.1339280473</v>
      </c>
      <c r="M154" s="2">
        <f>L154*(30/33)</f>
        <v>7.394480043</v>
      </c>
    </row>
    <row r="155" ht="12.75">
      <c r="M155" s="2"/>
    </row>
    <row r="156" spans="1:13" ht="12.75">
      <c r="A156" s="1">
        <v>1481</v>
      </c>
      <c r="B156" s="2">
        <v>30</v>
      </c>
      <c r="C156" s="2">
        <v>7.847</v>
      </c>
      <c r="D156" s="2">
        <f>(C156*240)/B156</f>
        <v>62.776</v>
      </c>
      <c r="E156" s="2">
        <f>33*(D156/240)</f>
        <v>8.6317</v>
      </c>
      <c r="G156" s="2">
        <v>30</v>
      </c>
      <c r="H156" s="2">
        <v>7.92</v>
      </c>
      <c r="I156" s="2">
        <f>(H156*240)/G156</f>
        <v>63.36</v>
      </c>
      <c r="J156" s="2">
        <f>33*(I156/240)</f>
        <v>8.712</v>
      </c>
      <c r="L156" s="2">
        <f>MEDIAN(E156,J156)</f>
        <v>8.67185</v>
      </c>
      <c r="M156" s="2">
        <f>L156*(30/33)</f>
        <v>7.883499999999999</v>
      </c>
    </row>
    <row r="157" spans="1:15" ht="12.75">
      <c r="A157" s="1">
        <v>1482</v>
      </c>
      <c r="B157" s="2">
        <v>30</v>
      </c>
      <c r="C157" s="2">
        <v>14.054</v>
      </c>
      <c r="D157" s="2">
        <f>(C157*240)/B157</f>
        <v>112.432</v>
      </c>
      <c r="E157" s="2">
        <f>33*(D157/240)</f>
        <v>15.4594</v>
      </c>
      <c r="G157" s="2">
        <v>30</v>
      </c>
      <c r="H157" s="2">
        <v>7.286</v>
      </c>
      <c r="I157" s="2">
        <f>(H157*240)/G157</f>
        <v>58.288</v>
      </c>
      <c r="J157" s="2">
        <f>33*(I157/240)</f>
        <v>8.0146</v>
      </c>
      <c r="L157" s="2">
        <f>MEDIAN(E157,J157)</f>
        <v>11.737</v>
      </c>
      <c r="M157" s="2">
        <f>L157*(30/33)</f>
        <v>10.67</v>
      </c>
      <c r="O157" s="2">
        <v>11</v>
      </c>
    </row>
    <row r="158" spans="1:13" ht="12.75">
      <c r="A158" s="1">
        <v>1483</v>
      </c>
      <c r="B158" s="2">
        <v>27</v>
      </c>
      <c r="C158" s="2">
        <v>8.717</v>
      </c>
      <c r="D158" s="2">
        <f>(C158*240)/B158</f>
        <v>77.48444444444443</v>
      </c>
      <c r="E158" s="2">
        <f>33*(D158/240)</f>
        <v>10.65411111111111</v>
      </c>
      <c r="G158" s="2">
        <v>27</v>
      </c>
      <c r="H158" s="2">
        <v>7.24</v>
      </c>
      <c r="I158" s="2">
        <f>(H158*240)/G158</f>
        <v>64.35555555555555</v>
      </c>
      <c r="J158" s="2">
        <f>33*(I158/240)</f>
        <v>8.848888888888888</v>
      </c>
      <c r="L158" s="2">
        <f>MEDIAN(E158,J158)</f>
        <v>9.7515</v>
      </c>
      <c r="M158" s="2">
        <f>L158*(30/33)</f>
        <v>8.865</v>
      </c>
    </row>
    <row r="159" spans="1:13" ht="12.75">
      <c r="A159" s="1">
        <v>1484</v>
      </c>
      <c r="B159" s="2">
        <v>30</v>
      </c>
      <c r="C159" s="2">
        <v>9.82</v>
      </c>
      <c r="D159" s="2">
        <f>(C159*240)/B159</f>
        <v>78.56</v>
      </c>
      <c r="E159" s="2">
        <f>33*(D159/240)</f>
        <v>10.802000000000001</v>
      </c>
      <c r="G159" s="2">
        <v>30</v>
      </c>
      <c r="H159" s="2">
        <v>8.197</v>
      </c>
      <c r="I159" s="2">
        <f>(H159*240)/G159</f>
        <v>65.576</v>
      </c>
      <c r="J159" s="2">
        <f>33*(I159/240)</f>
        <v>9.0167</v>
      </c>
      <c r="L159" s="2">
        <f>MEDIAN(E159,J159)</f>
        <v>9.90935</v>
      </c>
      <c r="M159" s="2">
        <f>L159*(30/33)</f>
        <v>9.0085</v>
      </c>
    </row>
    <row r="160" spans="1:13" ht="12.75">
      <c r="A160" s="1">
        <v>1485</v>
      </c>
      <c r="B160" s="2">
        <v>30</v>
      </c>
      <c r="C160" s="2">
        <v>11.104</v>
      </c>
      <c r="D160" s="2">
        <f>(C160*240)/B160</f>
        <v>88.83200000000001</v>
      </c>
      <c r="E160" s="2">
        <f>33*(D160/240)</f>
        <v>12.214400000000001</v>
      </c>
      <c r="G160" s="2">
        <v>30</v>
      </c>
      <c r="H160" s="2">
        <v>9.4</v>
      </c>
      <c r="I160" s="2">
        <f>(H160*240)/G160</f>
        <v>75.2</v>
      </c>
      <c r="J160" s="2">
        <f>33*(I160/240)</f>
        <v>10.34</v>
      </c>
      <c r="L160" s="2">
        <f>MEDIAN(E160,J160)</f>
        <v>11.2772</v>
      </c>
      <c r="M160" s="2">
        <f>L160*(30/33)</f>
        <v>10.252</v>
      </c>
    </row>
    <row r="161" ht="12.75">
      <c r="M161" s="2"/>
    </row>
    <row r="162" spans="1:15" ht="12.75">
      <c r="A162" s="1" t="s">
        <v>18</v>
      </c>
      <c r="B162" s="2">
        <f>AVERAGE(B156:B160)</f>
        <v>29.4</v>
      </c>
      <c r="C162" s="2">
        <f>AVERAGE(C156:C160)</f>
        <v>10.3084</v>
      </c>
      <c r="D162" s="2">
        <f>AVERAGE(D156:D160)</f>
        <v>84.01688888888889</v>
      </c>
      <c r="E162" s="2">
        <f>AVERAGE(E156:E160)</f>
        <v>11.552322222222221</v>
      </c>
      <c r="G162" s="2">
        <f>AVERAGE(G156:G160)</f>
        <v>29.4</v>
      </c>
      <c r="H162" s="2">
        <f>AVERAGE(H156:H160)</f>
        <v>8.0086</v>
      </c>
      <c r="I162" s="2">
        <f>AVERAGE(I156:I160)</f>
        <v>65.35591111111111</v>
      </c>
      <c r="J162" s="2">
        <f>AVERAGE(J156:J160)</f>
        <v>8.986437777777777</v>
      </c>
      <c r="L162" s="2">
        <f>AVERAGE(L156:L160)</f>
        <v>10.26938</v>
      </c>
      <c r="M162" s="2">
        <f>L162*(30/33)</f>
        <v>9.335799999999999</v>
      </c>
      <c r="O162" s="2">
        <f>AVERAGE(O156:O160)</f>
        <v>11</v>
      </c>
    </row>
    <row r="163" ht="12.75">
      <c r="M163" s="2"/>
    </row>
    <row r="164" spans="1:13" ht="12.75">
      <c r="A164" s="1">
        <v>1486</v>
      </c>
      <c r="B164" s="2">
        <v>30</v>
      </c>
      <c r="C164" s="2">
        <v>13.5</v>
      </c>
      <c r="D164" s="2">
        <f>(C164*240)/B164</f>
        <v>108</v>
      </c>
      <c r="E164" s="2">
        <f>33*(D164/240)</f>
        <v>14.85</v>
      </c>
      <c r="G164" s="2">
        <v>35</v>
      </c>
      <c r="H164" s="2">
        <v>10.3</v>
      </c>
      <c r="I164" s="2">
        <f>(H164*240)/G164</f>
        <v>70.62857142857143</v>
      </c>
      <c r="J164" s="2">
        <f>33*(I164/240)</f>
        <v>9.711428571428572</v>
      </c>
      <c r="L164" s="2">
        <f>MEDIAN(E164,J164)</f>
        <v>12.280714285714286</v>
      </c>
      <c r="M164" s="2">
        <f>L164*(30/33)</f>
        <v>11.164285714285715</v>
      </c>
    </row>
    <row r="165" spans="1:13" ht="12.75">
      <c r="A165" s="1">
        <v>1487</v>
      </c>
      <c r="B165" s="2">
        <v>36.25</v>
      </c>
      <c r="C165" s="2">
        <v>14.5</v>
      </c>
      <c r="D165" s="2">
        <f>(C165*240)/B165</f>
        <v>96</v>
      </c>
      <c r="E165" s="2">
        <f>33*(D165/240)</f>
        <v>13.200000000000001</v>
      </c>
      <c r="G165" s="2">
        <v>30</v>
      </c>
      <c r="H165" s="2">
        <v>9.5</v>
      </c>
      <c r="I165" s="2">
        <f>(H165*240)/G165</f>
        <v>76</v>
      </c>
      <c r="J165" s="2">
        <f>33*(I165/240)</f>
        <v>10.45</v>
      </c>
      <c r="L165" s="2">
        <f>MEDIAN(E165,J165)</f>
        <v>11.825</v>
      </c>
      <c r="M165" s="2">
        <f>L165*(30/33)</f>
        <v>10.749999999999998</v>
      </c>
    </row>
    <row r="166" spans="1:13" ht="12.75">
      <c r="A166" s="1">
        <v>1488</v>
      </c>
      <c r="B166" s="2">
        <v>30</v>
      </c>
      <c r="C166" s="2">
        <v>12.975</v>
      </c>
      <c r="D166" s="2">
        <f>(C166*240)/B166</f>
        <v>103.8</v>
      </c>
      <c r="E166" s="2">
        <f>33*(D166/240)</f>
        <v>14.272499999999999</v>
      </c>
      <c r="G166" s="2">
        <v>30</v>
      </c>
      <c r="H166" s="2">
        <v>11.676</v>
      </c>
      <c r="I166" s="2">
        <f>(H166*240)/G166</f>
        <v>93.408</v>
      </c>
      <c r="J166" s="2">
        <f>33*(I166/240)</f>
        <v>12.8436</v>
      </c>
      <c r="L166" s="2">
        <f>MEDIAN(E166,J166)</f>
        <v>13.55805</v>
      </c>
      <c r="M166" s="2">
        <f>L166*(30/33)</f>
        <v>12.3255</v>
      </c>
    </row>
    <row r="167" spans="1:13" ht="12.75">
      <c r="A167" s="1">
        <v>1489</v>
      </c>
      <c r="B167" s="2">
        <v>30</v>
      </c>
      <c r="C167" s="2">
        <v>16.433333</v>
      </c>
      <c r="D167" s="2">
        <f>(C167*240)/B167</f>
        <v>131.466664</v>
      </c>
      <c r="E167" s="2">
        <f>33*(D167/240)</f>
        <v>18.0766663</v>
      </c>
      <c r="G167" s="2">
        <v>32.5</v>
      </c>
      <c r="H167" s="2">
        <v>15.896</v>
      </c>
      <c r="I167" s="2">
        <f>(H167*240)/G167</f>
        <v>117.38584615384616</v>
      </c>
      <c r="J167" s="2">
        <f>33*(I167/240)</f>
        <v>16.140553846153846</v>
      </c>
      <c r="L167" s="2">
        <f>MEDIAN(E167,J167)</f>
        <v>17.108610073076925</v>
      </c>
      <c r="M167" s="2">
        <f>L167*(30/33)</f>
        <v>15.553281884615386</v>
      </c>
    </row>
    <row r="168" spans="1:13" ht="12.75">
      <c r="A168" s="1">
        <v>1490</v>
      </c>
      <c r="B168" s="2">
        <v>30</v>
      </c>
      <c r="C168" s="2">
        <v>22.467</v>
      </c>
      <c r="D168" s="2">
        <f>(C168*240)/B168</f>
        <v>179.736</v>
      </c>
      <c r="E168" s="2">
        <f>33*(D168/240)</f>
        <v>24.7137</v>
      </c>
      <c r="G168" s="2">
        <v>30</v>
      </c>
      <c r="H168" s="2">
        <v>20.175</v>
      </c>
      <c r="I168" s="2">
        <f>(H168*240)/G168</f>
        <v>161.4</v>
      </c>
      <c r="J168" s="2">
        <f>33*(I168/240)</f>
        <v>22.1925</v>
      </c>
      <c r="L168" s="2">
        <f>MEDIAN(E168,J168)</f>
        <v>23.4531</v>
      </c>
      <c r="M168" s="2">
        <f>L168*(30/33)</f>
        <v>21.320999999999998</v>
      </c>
    </row>
    <row r="169" ht="12.75">
      <c r="M169" s="2"/>
    </row>
    <row r="170" spans="1:13" ht="12.75">
      <c r="A170" s="1" t="s">
        <v>19</v>
      </c>
      <c r="B170" s="2">
        <f>AVERAGE(B164:B168)</f>
        <v>31.25</v>
      </c>
      <c r="C170" s="2">
        <f>AVERAGE(C164:C168)</f>
        <v>15.9750666</v>
      </c>
      <c r="D170" s="2">
        <f>AVERAGE(D164:D168)</f>
        <v>123.8005328</v>
      </c>
      <c r="E170" s="2">
        <f>AVERAGE(E164:E168)</f>
        <v>17.022573259999998</v>
      </c>
      <c r="G170" s="2">
        <f>AVERAGE(G164:G168)</f>
        <v>31.5</v>
      </c>
      <c r="H170" s="2">
        <f>AVERAGE(H164:H168)</f>
        <v>13.5094</v>
      </c>
      <c r="I170" s="2">
        <f>AVERAGE(I164:I168)</f>
        <v>103.76448351648352</v>
      </c>
      <c r="J170" s="2">
        <f>AVERAGE(J164:J168)</f>
        <v>14.267616483516482</v>
      </c>
      <c r="L170" s="2">
        <f>AVERAGE(L164:L168)</f>
        <v>15.645094871758243</v>
      </c>
      <c r="M170" s="2">
        <f>L170*(30/33)</f>
        <v>14.222813519780221</v>
      </c>
    </row>
    <row r="171" ht="12.75">
      <c r="M171" s="2"/>
    </row>
    <row r="172" spans="1:13" ht="12.75">
      <c r="A172" s="1">
        <v>1491</v>
      </c>
      <c r="B172" s="2">
        <v>30</v>
      </c>
      <c r="C172" s="2">
        <v>7.438</v>
      </c>
      <c r="D172" s="2">
        <f>(C172*240)/B172</f>
        <v>59.504</v>
      </c>
      <c r="E172" s="2">
        <f>33*(D172/240)</f>
        <v>8.181799999999999</v>
      </c>
      <c r="G172" s="2">
        <v>30</v>
      </c>
      <c r="H172" s="2">
        <v>9.596</v>
      </c>
      <c r="I172" s="2">
        <f>(H172*240)/G172</f>
        <v>76.768</v>
      </c>
      <c r="J172" s="2">
        <f>33*(I172/240)</f>
        <v>10.5556</v>
      </c>
      <c r="L172" s="2">
        <f>MEDIAN(E172,J172)</f>
        <v>9.3687</v>
      </c>
      <c r="M172" s="2">
        <f>L172*(30/33)</f>
        <v>8.517</v>
      </c>
    </row>
    <row r="173" spans="1:13" ht="12.75">
      <c r="A173" s="1">
        <v>1492</v>
      </c>
      <c r="B173" s="2">
        <v>30</v>
      </c>
      <c r="C173" s="2">
        <v>7.891</v>
      </c>
      <c r="D173" s="2">
        <f>(C173*240)/B173</f>
        <v>63.128</v>
      </c>
      <c r="E173" s="2">
        <f>33*(D173/240)</f>
        <v>8.6801</v>
      </c>
      <c r="G173" s="2">
        <v>30</v>
      </c>
      <c r="H173" s="2">
        <v>8.735</v>
      </c>
      <c r="I173" s="2">
        <f>(H173*240)/G173</f>
        <v>69.87999999999998</v>
      </c>
      <c r="J173" s="2">
        <f>33*(I173/240)</f>
        <v>9.608499999999998</v>
      </c>
      <c r="L173" s="2">
        <f>MEDIAN(E173,J173)</f>
        <v>9.144299999999998</v>
      </c>
      <c r="M173" s="2">
        <f>L173*(30/33)</f>
        <v>8.312999999999997</v>
      </c>
    </row>
    <row r="174" spans="1:13" ht="12.75">
      <c r="A174" s="1">
        <v>1493</v>
      </c>
      <c r="B174" s="2">
        <v>30</v>
      </c>
      <c r="C174" s="2">
        <v>9.917</v>
      </c>
      <c r="D174" s="2">
        <f>(C174*240)/B174</f>
        <v>79.336</v>
      </c>
      <c r="E174" s="2">
        <f>33*(D174/240)</f>
        <v>10.9087</v>
      </c>
      <c r="G174" s="2">
        <v>30</v>
      </c>
      <c r="H174" s="2">
        <v>8.857</v>
      </c>
      <c r="I174" s="2">
        <f>(H174*240)/G174</f>
        <v>70.856</v>
      </c>
      <c r="J174" s="2">
        <f>33*(I174/240)</f>
        <v>9.7427</v>
      </c>
      <c r="L174" s="2">
        <f>MEDIAN(E174,J174)</f>
        <v>10.3257</v>
      </c>
      <c r="M174" s="2">
        <f>L174*(30/33)</f>
        <v>9.386999999999999</v>
      </c>
    </row>
    <row r="175" spans="1:13" ht="12.75">
      <c r="A175" s="1">
        <v>1494</v>
      </c>
      <c r="B175" s="2">
        <v>30</v>
      </c>
      <c r="C175" s="2">
        <v>8.75</v>
      </c>
      <c r="D175" s="2">
        <f>(C175*240)/B175</f>
        <v>70</v>
      </c>
      <c r="E175" s="2">
        <f>33*(D175/240)</f>
        <v>9.625</v>
      </c>
      <c r="G175" s="2">
        <v>30</v>
      </c>
      <c r="H175" s="2">
        <v>8.982</v>
      </c>
      <c r="I175" s="2">
        <f>(H175*240)/G175</f>
        <v>71.856</v>
      </c>
      <c r="J175" s="2">
        <f>33*(I175/240)</f>
        <v>9.8802</v>
      </c>
      <c r="L175" s="2">
        <f>MEDIAN(E175,J175)</f>
        <v>9.752600000000001</v>
      </c>
      <c r="M175" s="2">
        <f>L175*(30/33)</f>
        <v>8.866000000000001</v>
      </c>
    </row>
    <row r="176" spans="1:13" ht="12.75">
      <c r="A176" s="1">
        <v>1495</v>
      </c>
      <c r="B176" s="2">
        <v>30</v>
      </c>
      <c r="C176" s="2">
        <v>9.45</v>
      </c>
      <c r="D176" s="2">
        <f>(C176*240)/B176</f>
        <v>75.6</v>
      </c>
      <c r="E176" s="2">
        <f>33*(D176/240)</f>
        <v>10.395</v>
      </c>
      <c r="G176" s="2">
        <v>30</v>
      </c>
      <c r="H176" s="2">
        <v>9</v>
      </c>
      <c r="I176" s="2">
        <f>(H176*240)/G176</f>
        <v>72</v>
      </c>
      <c r="J176" s="2">
        <f>33*(I176/240)</f>
        <v>9.9</v>
      </c>
      <c r="L176" s="2">
        <f>MEDIAN(E176,J176)</f>
        <v>10.1475</v>
      </c>
      <c r="M176" s="2">
        <f>L176*(30/33)</f>
        <v>9.225</v>
      </c>
    </row>
    <row r="177" ht="12.75">
      <c r="M177" s="2"/>
    </row>
    <row r="178" spans="1:13" ht="12.75">
      <c r="A178" s="1" t="s">
        <v>20</v>
      </c>
      <c r="B178" s="2">
        <f>AVERAGE(B172:B176)</f>
        <v>30</v>
      </c>
      <c r="C178" s="2">
        <f>AVERAGE(C172:C176)</f>
        <v>8.6892</v>
      </c>
      <c r="D178" s="2">
        <f>AVERAGE(D172:D176)</f>
        <v>69.5136</v>
      </c>
      <c r="E178" s="2">
        <f>AVERAGE(E172:E176)</f>
        <v>9.558119999999999</v>
      </c>
      <c r="G178" s="2">
        <f>AVERAGE(G172:G176)</f>
        <v>30</v>
      </c>
      <c r="H178" s="2">
        <f>AVERAGE(H172:H176)</f>
        <v>9.034</v>
      </c>
      <c r="I178" s="2">
        <f>AVERAGE(I172:I176)</f>
        <v>72.27199999999999</v>
      </c>
      <c r="J178" s="2">
        <f>AVERAGE(J172:J176)</f>
        <v>9.9374</v>
      </c>
      <c r="L178" s="2">
        <f>AVERAGE(L172:L176)</f>
        <v>9.74776</v>
      </c>
      <c r="M178" s="2">
        <f>L178*(30/33)</f>
        <v>8.8616</v>
      </c>
    </row>
    <row r="179" ht="12.75">
      <c r="M179" s="2"/>
    </row>
    <row r="180" spans="1:13" ht="12.75">
      <c r="A180" s="1">
        <v>1496</v>
      </c>
      <c r="B180" s="2">
        <v>30</v>
      </c>
      <c r="C180" s="2">
        <v>9.6</v>
      </c>
      <c r="D180" s="2">
        <f>(C180*240)/B180</f>
        <v>76.8</v>
      </c>
      <c r="E180" s="2">
        <f>33*(D180/240)</f>
        <v>10.56</v>
      </c>
      <c r="G180" s="2">
        <v>30</v>
      </c>
      <c r="H180" s="2">
        <v>9</v>
      </c>
      <c r="I180" s="2">
        <f>(H180*240)/G180</f>
        <v>72</v>
      </c>
      <c r="J180" s="2">
        <f>33*(I180/240)</f>
        <v>9.9</v>
      </c>
      <c r="L180" s="2">
        <f>MEDIAN(E180,J180)</f>
        <v>10.23</v>
      </c>
      <c r="M180" s="2">
        <f>L180*(30/33)</f>
        <v>9.3</v>
      </c>
    </row>
    <row r="181" spans="1:13" ht="12.75">
      <c r="A181" s="1">
        <v>1497</v>
      </c>
      <c r="B181" s="2">
        <v>30</v>
      </c>
      <c r="G181" s="2">
        <v>30</v>
      </c>
      <c r="M181" s="2"/>
    </row>
    <row r="182" spans="1:13" ht="12.75">
      <c r="A182" s="1">
        <v>1498</v>
      </c>
      <c r="B182" s="2">
        <v>30</v>
      </c>
      <c r="G182" s="2">
        <v>30</v>
      </c>
      <c r="M182" s="2"/>
    </row>
    <row r="183" spans="1:13" ht="12.75">
      <c r="A183" s="1">
        <v>1499</v>
      </c>
      <c r="B183" s="2">
        <v>30</v>
      </c>
      <c r="G183" s="2">
        <v>30</v>
      </c>
      <c r="M183" s="2"/>
    </row>
    <row r="184" spans="1:13" ht="12.75">
      <c r="A184" s="1">
        <v>1500</v>
      </c>
      <c r="B184" s="2">
        <v>30</v>
      </c>
      <c r="G184" s="2">
        <v>30</v>
      </c>
      <c r="M184" s="2"/>
    </row>
    <row r="185" ht="12.75">
      <c r="M185" s="2"/>
    </row>
    <row r="186" spans="1:13" ht="12.75">
      <c r="A186" s="1" t="s">
        <v>21</v>
      </c>
      <c r="B186" s="2">
        <f>AVERAGE(B180:B184)</f>
        <v>30</v>
      </c>
      <c r="C186" s="2">
        <f>AVERAGE(C180:C184)</f>
        <v>9.6</v>
      </c>
      <c r="D186" s="2">
        <f>AVERAGE(D180:D184)</f>
        <v>76.8</v>
      </c>
      <c r="E186" s="2">
        <f>AVERAGE(E180:E184)</f>
        <v>10.56</v>
      </c>
      <c r="G186" s="2">
        <f>AVERAGE(G180:G184)</f>
        <v>30</v>
      </c>
      <c r="H186" s="2">
        <f>AVERAGE(H180:H184)</f>
        <v>9</v>
      </c>
      <c r="I186" s="2">
        <f>AVERAGE(I180:I184)</f>
        <v>72</v>
      </c>
      <c r="J186" s="2">
        <f>AVERAGE(J180:J184)</f>
        <v>9.9</v>
      </c>
      <c r="L186" s="2">
        <f>AVERAGE(L180:L184)</f>
        <v>10.23</v>
      </c>
      <c r="M186" s="2">
        <f>L186*(30/33)</f>
        <v>9.3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10.28125" style="0" customWidth="1"/>
    <col min="12" max="12" width="15.7109375" style="0" customWidth="1"/>
    <col min="13" max="13" width="15.7109375" style="2" customWidth="1"/>
  </cols>
  <sheetData>
    <row r="1" spans="1:15" ht="12.75">
      <c r="A1" s="1"/>
      <c r="B1" s="2"/>
      <c r="C1" s="3" t="s">
        <v>39</v>
      </c>
      <c r="D1" s="2"/>
      <c r="E1" s="2"/>
      <c r="F1" s="2"/>
      <c r="G1" s="2"/>
      <c r="H1" s="2"/>
      <c r="I1" s="2"/>
      <c r="J1" s="2"/>
      <c r="L1" s="2"/>
      <c r="O1" s="2"/>
    </row>
    <row r="2" spans="1:15" ht="12.75">
      <c r="A2" s="1"/>
      <c r="B2" s="2"/>
      <c r="C2" s="3"/>
      <c r="D2" s="2"/>
      <c r="E2" s="2"/>
      <c r="F2" s="2"/>
      <c r="G2" s="2"/>
      <c r="H2" s="2"/>
      <c r="I2" s="2"/>
      <c r="J2" s="2"/>
      <c r="L2" s="2"/>
      <c r="O2" s="2"/>
    </row>
    <row r="3" spans="1:15" ht="12.75">
      <c r="A3" s="1" t="s">
        <v>41</v>
      </c>
      <c r="B3" s="3" t="s">
        <v>31</v>
      </c>
      <c r="C3" s="3"/>
      <c r="D3" s="3"/>
      <c r="E3" s="3"/>
      <c r="F3" s="2"/>
      <c r="G3" s="3" t="s">
        <v>34</v>
      </c>
      <c r="H3" s="3"/>
      <c r="I3" s="3"/>
      <c r="J3" s="3"/>
      <c r="L3" s="3" t="s">
        <v>32</v>
      </c>
      <c r="M3" s="3" t="s">
        <v>32</v>
      </c>
      <c r="O3" s="3" t="s">
        <v>27</v>
      </c>
    </row>
    <row r="4" spans="1:15" ht="12.75">
      <c r="A4" s="1"/>
      <c r="B4" s="3" t="s">
        <v>33</v>
      </c>
      <c r="C4" s="3" t="s">
        <v>37</v>
      </c>
      <c r="D4" s="3" t="s">
        <v>37</v>
      </c>
      <c r="E4" s="3" t="s">
        <v>36</v>
      </c>
      <c r="F4" s="2"/>
      <c r="G4" s="3" t="s">
        <v>33</v>
      </c>
      <c r="H4" s="3" t="s">
        <v>37</v>
      </c>
      <c r="I4" s="3" t="s">
        <v>37</v>
      </c>
      <c r="J4" s="3" t="s">
        <v>36</v>
      </c>
      <c r="L4" s="3" t="s">
        <v>30</v>
      </c>
      <c r="M4" s="3" t="s">
        <v>30</v>
      </c>
      <c r="O4" s="3" t="s">
        <v>40</v>
      </c>
    </row>
    <row r="5" spans="1:15" ht="12.75">
      <c r="A5" s="1"/>
      <c r="B5" s="3"/>
      <c r="C5" s="3" t="s">
        <v>35</v>
      </c>
      <c r="D5" s="3" t="s">
        <v>26</v>
      </c>
      <c r="E5" s="3" t="s">
        <v>23</v>
      </c>
      <c r="F5" s="2"/>
      <c r="G5" s="3"/>
      <c r="H5" s="3" t="s">
        <v>35</v>
      </c>
      <c r="I5" s="3" t="s">
        <v>26</v>
      </c>
      <c r="J5" s="3" t="s">
        <v>23</v>
      </c>
      <c r="L5" s="3" t="s">
        <v>24</v>
      </c>
      <c r="M5" s="3" t="s">
        <v>22</v>
      </c>
      <c r="O5" s="3" t="s">
        <v>25</v>
      </c>
    </row>
    <row r="6" spans="1:15" ht="12.75">
      <c r="A6" s="1"/>
      <c r="B6" s="2"/>
      <c r="C6" s="3" t="s">
        <v>28</v>
      </c>
      <c r="D6" s="2"/>
      <c r="E6" s="3" t="s">
        <v>28</v>
      </c>
      <c r="F6" s="2"/>
      <c r="G6" s="2"/>
      <c r="H6" s="3" t="s">
        <v>28</v>
      </c>
      <c r="I6" s="2"/>
      <c r="J6" s="3" t="s">
        <v>28</v>
      </c>
      <c r="L6" s="3" t="s">
        <v>28</v>
      </c>
      <c r="M6" s="3" t="s">
        <v>28</v>
      </c>
      <c r="O6" s="3" t="s">
        <v>28</v>
      </c>
    </row>
    <row r="7" spans="1:15" ht="12.75">
      <c r="A7" s="1"/>
      <c r="B7" s="2"/>
      <c r="C7" s="2"/>
      <c r="D7" s="2"/>
      <c r="E7" s="2"/>
      <c r="F7" s="2"/>
      <c r="G7" s="2"/>
      <c r="H7" s="2"/>
      <c r="I7" s="2"/>
      <c r="J7" s="2"/>
      <c r="L7" s="2"/>
      <c r="O7" s="2"/>
    </row>
    <row r="8" spans="1:15" ht="12.75">
      <c r="A8" s="1">
        <v>1390</v>
      </c>
      <c r="B8" s="2">
        <v>38.5</v>
      </c>
      <c r="C8" s="2">
        <v>10</v>
      </c>
      <c r="D8" s="2">
        <f>(C8*240)/B8</f>
        <v>62.33766233766234</v>
      </c>
      <c r="E8" s="2">
        <f>33*(D8/240)</f>
        <v>8.571428571428571</v>
      </c>
      <c r="F8" s="2"/>
      <c r="G8" s="2">
        <v>32</v>
      </c>
      <c r="H8" s="2">
        <v>6</v>
      </c>
      <c r="I8" s="2">
        <f>(H8*240)/G8</f>
        <v>45</v>
      </c>
      <c r="J8" s="2">
        <f>33*(I8/240)</f>
        <v>6.1875</v>
      </c>
      <c r="L8" s="2">
        <f>MEDIAN(E8,J8)</f>
        <v>7.379464285714286</v>
      </c>
      <c r="M8" s="2">
        <f>L8*(30/33)</f>
        <v>6.708603896103896</v>
      </c>
      <c r="O8" s="2"/>
    </row>
    <row r="10" spans="1:15" ht="12.75">
      <c r="A10" s="1" t="s">
        <v>0</v>
      </c>
      <c r="B10" s="2">
        <v>38.5</v>
      </c>
      <c r="C10" s="2">
        <v>9.5</v>
      </c>
      <c r="D10" s="2">
        <v>59.22077922077922</v>
      </c>
      <c r="E10" s="2">
        <v>8.142857142857142</v>
      </c>
      <c r="F10" s="2"/>
      <c r="G10" s="2">
        <v>32</v>
      </c>
      <c r="H10" s="2">
        <v>5.37</v>
      </c>
      <c r="I10" s="2">
        <v>40.275</v>
      </c>
      <c r="J10" s="2">
        <v>5.5378125</v>
      </c>
      <c r="L10" s="2">
        <v>6.84033482142857</v>
      </c>
      <c r="M10" s="2">
        <f aca="true" t="shared" si="0" ref="M10:M31">L10*(30/33)</f>
        <v>6.2184862012987</v>
      </c>
      <c r="O10" s="2"/>
    </row>
    <row r="11" spans="1:15" ht="12.75">
      <c r="A11" s="1" t="s">
        <v>1</v>
      </c>
      <c r="B11" s="2">
        <v>38.5</v>
      </c>
      <c r="C11" s="2">
        <v>9.5</v>
      </c>
      <c r="D11" s="2">
        <v>59.22077922077923</v>
      </c>
      <c r="E11" s="2">
        <v>8.142857142857142</v>
      </c>
      <c r="F11" s="2"/>
      <c r="G11" s="2">
        <v>32</v>
      </c>
      <c r="H11" s="2">
        <v>5.3</v>
      </c>
      <c r="I11" s="2">
        <v>39.75</v>
      </c>
      <c r="J11" s="2">
        <v>5.465625</v>
      </c>
      <c r="L11" s="2">
        <v>6.804241071428571</v>
      </c>
      <c r="M11" s="2">
        <f t="shared" si="0"/>
        <v>6.1856737012987</v>
      </c>
      <c r="O11" s="2"/>
    </row>
    <row r="12" spans="1:15" ht="12.75">
      <c r="A12" s="1" t="s">
        <v>2</v>
      </c>
      <c r="B12" s="2">
        <v>38.7748</v>
      </c>
      <c r="C12" s="2">
        <v>9.8</v>
      </c>
      <c r="D12" s="2">
        <v>60.65852336482245</v>
      </c>
      <c r="E12" s="2">
        <v>8.340546962663089</v>
      </c>
      <c r="F12" s="2"/>
      <c r="G12" s="2">
        <v>32</v>
      </c>
      <c r="H12" s="2">
        <v>6.05</v>
      </c>
      <c r="I12" s="2">
        <v>45.375</v>
      </c>
      <c r="J12" s="2">
        <v>6.2390625</v>
      </c>
      <c r="L12" s="2">
        <v>7.289804731331545</v>
      </c>
      <c r="M12" s="2">
        <f t="shared" si="0"/>
        <v>6.6270952103014045</v>
      </c>
      <c r="O12" s="2"/>
    </row>
    <row r="13" spans="1:15" ht="12.75">
      <c r="A13" s="1" t="s">
        <v>3</v>
      </c>
      <c r="B13" s="2">
        <v>34.1916</v>
      </c>
      <c r="C13" s="2">
        <v>7.555</v>
      </c>
      <c r="D13" s="2">
        <v>52.83218571048542</v>
      </c>
      <c r="E13" s="2">
        <v>7.264425535191745</v>
      </c>
      <c r="F13" s="2"/>
      <c r="G13" s="2">
        <v>32.6</v>
      </c>
      <c r="H13" s="2">
        <v>6.01</v>
      </c>
      <c r="I13" s="2">
        <v>44.277272727272724</v>
      </c>
      <c r="J13" s="2">
        <v>6.088125</v>
      </c>
      <c r="L13" s="2">
        <v>6.676275267595872</v>
      </c>
      <c r="M13" s="2">
        <f t="shared" si="0"/>
        <v>6.0693411523598835</v>
      </c>
      <c r="O13" s="2">
        <v>4.51</v>
      </c>
    </row>
    <row r="14" spans="1:15" ht="12.75">
      <c r="A14" s="1" t="s">
        <v>4</v>
      </c>
      <c r="B14" s="2">
        <v>33</v>
      </c>
      <c r="C14" s="2">
        <v>6.585</v>
      </c>
      <c r="D14" s="2">
        <v>47.89090909090909</v>
      </c>
      <c r="E14" s="2">
        <v>6.585</v>
      </c>
      <c r="F14" s="2"/>
      <c r="G14" s="2">
        <v>33</v>
      </c>
      <c r="H14" s="2">
        <v>5.585</v>
      </c>
      <c r="I14" s="2">
        <v>40.61818181818182</v>
      </c>
      <c r="J14" s="2">
        <v>5.585</v>
      </c>
      <c r="L14" s="2">
        <v>6.085</v>
      </c>
      <c r="M14" s="2">
        <f t="shared" si="0"/>
        <v>5.531818181818181</v>
      </c>
      <c r="O14" s="2">
        <v>4.74</v>
      </c>
    </row>
    <row r="15" spans="1:15" ht="12.75">
      <c r="A15" s="1" t="s">
        <v>5</v>
      </c>
      <c r="B15" s="2">
        <v>33</v>
      </c>
      <c r="C15" s="2">
        <v>6.8</v>
      </c>
      <c r="D15" s="2">
        <v>49.45454545454545</v>
      </c>
      <c r="E15" s="2">
        <v>6.8</v>
      </c>
      <c r="F15" s="2"/>
      <c r="G15" s="2">
        <v>33</v>
      </c>
      <c r="H15" s="2">
        <v>4.9692</v>
      </c>
      <c r="I15" s="2">
        <v>36.13963636363636</v>
      </c>
      <c r="J15" s="2">
        <v>4.9692</v>
      </c>
      <c r="L15" s="2">
        <v>5.884600000000001</v>
      </c>
      <c r="M15" s="2">
        <f t="shared" si="0"/>
        <v>5.349636363636364</v>
      </c>
      <c r="O15" s="2">
        <v>4.68</v>
      </c>
    </row>
    <row r="16" spans="1:15" ht="12.75">
      <c r="A16" s="1" t="s">
        <v>6</v>
      </c>
      <c r="B16" s="2">
        <v>33</v>
      </c>
      <c r="C16" s="2">
        <v>7.1</v>
      </c>
      <c r="D16" s="2">
        <v>51.63636363636364</v>
      </c>
      <c r="E16" s="2">
        <v>7.1</v>
      </c>
      <c r="F16" s="2"/>
      <c r="G16" s="2">
        <v>33</v>
      </c>
      <c r="H16" s="2">
        <v>4.94</v>
      </c>
      <c r="I16" s="2">
        <v>35.92727272727272</v>
      </c>
      <c r="J16" s="2">
        <v>4.94</v>
      </c>
      <c r="L16" s="2">
        <v>6.02</v>
      </c>
      <c r="M16" s="2">
        <f t="shared" si="0"/>
        <v>5.472727272727272</v>
      </c>
      <c r="O16" s="2">
        <v>4.26</v>
      </c>
    </row>
    <row r="17" spans="1:15" ht="12.75">
      <c r="A17" s="1" t="s">
        <v>7</v>
      </c>
      <c r="B17" s="2">
        <v>33</v>
      </c>
      <c r="C17" s="2">
        <v>6.915</v>
      </c>
      <c r="D17" s="2">
        <v>50.29090909090909</v>
      </c>
      <c r="E17" s="2">
        <v>6.915</v>
      </c>
      <c r="F17" s="2"/>
      <c r="G17" s="2">
        <v>33</v>
      </c>
      <c r="H17" s="2">
        <v>5.4155999999999995</v>
      </c>
      <c r="I17" s="2">
        <v>39.38618181818182</v>
      </c>
      <c r="J17" s="2">
        <v>5.4156</v>
      </c>
      <c r="L17" s="2">
        <v>6.1653</v>
      </c>
      <c r="M17" s="2">
        <f t="shared" si="0"/>
        <v>5.604818181818182</v>
      </c>
      <c r="O17" s="2">
        <v>4.6</v>
      </c>
    </row>
    <row r="18" spans="1:15" ht="12.75">
      <c r="A18" s="1" t="s">
        <v>8</v>
      </c>
      <c r="B18" s="2">
        <v>34.8</v>
      </c>
      <c r="C18" s="2">
        <v>7.1318</v>
      </c>
      <c r="D18" s="2">
        <v>49.27260606060606</v>
      </c>
      <c r="E18" s="2">
        <v>6.774983333333333</v>
      </c>
      <c r="F18" s="2"/>
      <c r="G18" s="2">
        <v>34.8</v>
      </c>
      <c r="H18" s="2">
        <v>6.8158</v>
      </c>
      <c r="I18" s="2">
        <v>47.10921212121212</v>
      </c>
      <c r="J18" s="2">
        <v>6.477516666666668</v>
      </c>
      <c r="L18" s="2">
        <v>6.62625</v>
      </c>
      <c r="M18" s="2">
        <f t="shared" si="0"/>
        <v>6.023863636363636</v>
      </c>
      <c r="O18" s="2">
        <v>5.39</v>
      </c>
    </row>
    <row r="19" spans="1:15" ht="12.75">
      <c r="A19" s="1" t="s">
        <v>9</v>
      </c>
      <c r="B19" s="2">
        <v>33</v>
      </c>
      <c r="C19" s="2">
        <v>7.3192</v>
      </c>
      <c r="D19" s="2">
        <v>53.23054545454545</v>
      </c>
      <c r="E19" s="2">
        <v>7.3192</v>
      </c>
      <c r="F19" s="2"/>
      <c r="G19" s="2">
        <v>33</v>
      </c>
      <c r="H19" s="2">
        <v>7.1491</v>
      </c>
      <c r="I19" s="2">
        <v>51.993454545454554</v>
      </c>
      <c r="J19" s="2">
        <v>7.1491</v>
      </c>
      <c r="L19" s="2">
        <v>7.234150000000001</v>
      </c>
      <c r="M19" s="2">
        <f t="shared" si="0"/>
        <v>6.576500000000001</v>
      </c>
      <c r="O19" s="2">
        <v>5.892</v>
      </c>
    </row>
    <row r="20" spans="1:15" ht="12.75">
      <c r="A20" s="1" t="s">
        <v>10</v>
      </c>
      <c r="B20" s="2">
        <v>32.91</v>
      </c>
      <c r="C20" s="2">
        <v>7.74</v>
      </c>
      <c r="D20" s="2">
        <v>56.54714230916763</v>
      </c>
      <c r="E20" s="2">
        <v>7.775232067510549</v>
      </c>
      <c r="F20" s="2"/>
      <c r="G20" s="2">
        <v>34</v>
      </c>
      <c r="H20" s="2">
        <v>7.265</v>
      </c>
      <c r="I20" s="2">
        <v>51.32121212121213</v>
      </c>
      <c r="J20" s="2">
        <v>7.056666666666667</v>
      </c>
      <c r="L20" s="2">
        <v>7.415949367088608</v>
      </c>
      <c r="M20" s="2">
        <f t="shared" si="0"/>
        <v>6.741772151898735</v>
      </c>
      <c r="O20" s="2">
        <v>7.2379999999999995</v>
      </c>
    </row>
    <row r="21" spans="1:15" ht="12.75">
      <c r="A21" s="1" t="s">
        <v>11</v>
      </c>
      <c r="B21" s="2">
        <v>32.2</v>
      </c>
      <c r="C21" s="2">
        <v>7.65</v>
      </c>
      <c r="D21" s="2">
        <v>57.31486291486292</v>
      </c>
      <c r="E21" s="2">
        <v>7.880793650793652</v>
      </c>
      <c r="F21" s="2"/>
      <c r="G21" s="2">
        <v>33.6</v>
      </c>
      <c r="H21" s="2">
        <v>6.985200000000001</v>
      </c>
      <c r="I21" s="2">
        <v>49.89236363636363</v>
      </c>
      <c r="J21" s="2">
        <v>6.860200000000001</v>
      </c>
      <c r="L21" s="2">
        <v>7.370496825396825</v>
      </c>
      <c r="M21" s="2">
        <f t="shared" si="0"/>
        <v>6.700451659451659</v>
      </c>
      <c r="O21" s="2">
        <v>7.5</v>
      </c>
    </row>
    <row r="22" spans="1:15" ht="12.75">
      <c r="A22" s="1" t="s">
        <v>12</v>
      </c>
      <c r="B22" s="2">
        <v>30.6</v>
      </c>
      <c r="C22" s="2">
        <v>7.104400000000001</v>
      </c>
      <c r="D22" s="2">
        <v>55.671563636363636</v>
      </c>
      <c r="E22" s="2">
        <v>7.65484</v>
      </c>
      <c r="F22" s="2"/>
      <c r="G22" s="2">
        <v>29.5</v>
      </c>
      <c r="H22" s="2">
        <v>6.6096</v>
      </c>
      <c r="I22" s="2">
        <v>53.7429818181818</v>
      </c>
      <c r="J22" s="2">
        <v>7.389660000000001</v>
      </c>
      <c r="L22" s="2">
        <v>7.52225</v>
      </c>
      <c r="M22" s="2">
        <f t="shared" si="0"/>
        <v>6.83840909090909</v>
      </c>
      <c r="O22" s="2">
        <v>8</v>
      </c>
    </row>
    <row r="23" spans="1:15" ht="12.75">
      <c r="A23" s="1" t="s">
        <v>13</v>
      </c>
      <c r="B23" s="2">
        <v>30</v>
      </c>
      <c r="C23" s="2">
        <v>7.227799999999999</v>
      </c>
      <c r="D23" s="2">
        <v>57.822399999999995</v>
      </c>
      <c r="E23" s="2">
        <v>7.9505799999999995</v>
      </c>
      <c r="F23" s="2"/>
      <c r="G23" s="2">
        <v>29.4</v>
      </c>
      <c r="H23" s="2">
        <v>6.5966000000000005</v>
      </c>
      <c r="I23" s="2">
        <v>53.94613333333334</v>
      </c>
      <c r="J23" s="2">
        <v>7.4175933333333335</v>
      </c>
      <c r="L23" s="2">
        <v>7.684086666666667</v>
      </c>
      <c r="M23" s="2">
        <f t="shared" si="0"/>
        <v>6.985533333333334</v>
      </c>
      <c r="O23" s="2">
        <v>8</v>
      </c>
    </row>
    <row r="24" spans="1:15" ht="12.75">
      <c r="A24" s="1" t="s">
        <v>14</v>
      </c>
      <c r="B24" s="2">
        <v>30</v>
      </c>
      <c r="C24" s="2">
        <v>7.301400000000001</v>
      </c>
      <c r="D24" s="2">
        <v>58.411199999999994</v>
      </c>
      <c r="E24" s="2">
        <v>8.03154</v>
      </c>
      <c r="F24" s="2"/>
      <c r="G24" s="2">
        <v>30</v>
      </c>
      <c r="H24" s="2">
        <v>6.358399999999999</v>
      </c>
      <c r="I24" s="2">
        <v>50.86719999999999</v>
      </c>
      <c r="J24" s="2">
        <v>6.99424</v>
      </c>
      <c r="L24" s="2">
        <v>7.512889999999999</v>
      </c>
      <c r="M24" s="2">
        <f t="shared" si="0"/>
        <v>6.8298999999999985</v>
      </c>
      <c r="O24" s="2">
        <v>7.666666666666667</v>
      </c>
    </row>
    <row r="25" spans="1:15" ht="12.75">
      <c r="A25" s="1" t="s">
        <v>15</v>
      </c>
      <c r="B25" s="2">
        <v>29.6</v>
      </c>
      <c r="C25" s="2">
        <v>7.9158</v>
      </c>
      <c r="D25" s="2">
        <v>64.07828571428571</v>
      </c>
      <c r="E25" s="2">
        <v>8.810764285714287</v>
      </c>
      <c r="F25" s="2"/>
      <c r="G25" s="2">
        <v>30</v>
      </c>
      <c r="H25" s="2">
        <v>5.9702</v>
      </c>
      <c r="I25" s="2">
        <v>47.7616</v>
      </c>
      <c r="J25" s="2">
        <v>6.567220000000001</v>
      </c>
      <c r="L25" s="2">
        <v>7.688992142857144</v>
      </c>
      <c r="M25" s="2">
        <f t="shared" si="0"/>
        <v>6.989992857142858</v>
      </c>
      <c r="O25" s="2"/>
    </row>
    <row r="26" spans="1:15" ht="12.75">
      <c r="A26" s="1" t="s">
        <v>16</v>
      </c>
      <c r="B26" s="2">
        <v>30</v>
      </c>
      <c r="C26" s="2">
        <v>9.0336</v>
      </c>
      <c r="D26" s="2">
        <v>72.2688</v>
      </c>
      <c r="E26" s="2">
        <v>9.936960000000001</v>
      </c>
      <c r="F26" s="2"/>
      <c r="G26" s="2">
        <v>30</v>
      </c>
      <c r="H26" s="2">
        <v>5.9765999139999995</v>
      </c>
      <c r="I26" s="2">
        <v>47.812799311999996</v>
      </c>
      <c r="J26" s="2">
        <v>6.574259905400001</v>
      </c>
      <c r="L26" s="2">
        <v>8.255609952699999</v>
      </c>
      <c r="M26" s="2">
        <f t="shared" si="0"/>
        <v>7.505099956999999</v>
      </c>
      <c r="O26" s="2"/>
    </row>
    <row r="27" spans="1:15" ht="12.75">
      <c r="A27" s="1" t="s">
        <v>17</v>
      </c>
      <c r="B27" s="2">
        <v>30</v>
      </c>
      <c r="C27" s="2">
        <v>7.821600000000001</v>
      </c>
      <c r="D27" s="2">
        <v>62.57280000000001</v>
      </c>
      <c r="E27" s="2">
        <v>8.60376</v>
      </c>
      <c r="F27" s="2"/>
      <c r="G27" s="2">
        <v>29</v>
      </c>
      <c r="H27" s="2">
        <v>6.681000086</v>
      </c>
      <c r="I27" s="2">
        <v>55.738880687999995</v>
      </c>
      <c r="J27" s="2">
        <v>7.6640960946000005</v>
      </c>
      <c r="L27" s="2">
        <v>8.1339280473</v>
      </c>
      <c r="M27" s="2">
        <f t="shared" si="0"/>
        <v>7.394480043</v>
      </c>
      <c r="O27" s="2"/>
    </row>
    <row r="28" spans="1:15" ht="12.75">
      <c r="A28" s="1" t="s">
        <v>18</v>
      </c>
      <c r="B28" s="2">
        <v>29.4</v>
      </c>
      <c r="C28" s="2">
        <v>10.3084</v>
      </c>
      <c r="D28" s="2">
        <v>84.01688888888889</v>
      </c>
      <c r="E28" s="2">
        <v>11.552322222222221</v>
      </c>
      <c r="F28" s="2"/>
      <c r="G28" s="2">
        <v>29.4</v>
      </c>
      <c r="H28" s="2">
        <v>8.0086</v>
      </c>
      <c r="I28" s="2">
        <v>65.35591111111111</v>
      </c>
      <c r="J28" s="2">
        <v>8.986437777777777</v>
      </c>
      <c r="L28" s="2">
        <v>10.26938</v>
      </c>
      <c r="M28" s="2">
        <f t="shared" si="0"/>
        <v>9.335799999999999</v>
      </c>
      <c r="O28" s="2"/>
    </row>
    <row r="29" spans="1:15" ht="12.75">
      <c r="A29" s="1" t="s">
        <v>19</v>
      </c>
      <c r="B29" s="2">
        <v>31.25</v>
      </c>
      <c r="C29" s="2">
        <v>15.9750666</v>
      </c>
      <c r="D29" s="2">
        <v>123.8005328</v>
      </c>
      <c r="E29" s="2">
        <v>17.022573259999998</v>
      </c>
      <c r="F29" s="2"/>
      <c r="G29" s="2">
        <v>31.5</v>
      </c>
      <c r="H29" s="2">
        <v>13.5094</v>
      </c>
      <c r="I29" s="2">
        <v>103.76448351648352</v>
      </c>
      <c r="J29" s="2">
        <v>14.267616483516482</v>
      </c>
      <c r="L29" s="2">
        <v>15.645094871758243</v>
      </c>
      <c r="M29" s="2">
        <f t="shared" si="0"/>
        <v>14.222813519780221</v>
      </c>
      <c r="O29" s="2"/>
    </row>
    <row r="30" spans="1:15" ht="12.75">
      <c r="A30" s="1" t="s">
        <v>20</v>
      </c>
      <c r="B30" s="2">
        <v>30</v>
      </c>
      <c r="C30" s="2">
        <v>8.6892</v>
      </c>
      <c r="D30" s="2">
        <v>69.5136</v>
      </c>
      <c r="E30" s="2">
        <v>9.558119999999999</v>
      </c>
      <c r="F30" s="2"/>
      <c r="G30" s="2">
        <v>30</v>
      </c>
      <c r="H30" s="2">
        <v>9.034</v>
      </c>
      <c r="I30" s="2">
        <v>72.27199999999999</v>
      </c>
      <c r="J30" s="2">
        <v>9.9374</v>
      </c>
      <c r="L30" s="2">
        <v>9.74776</v>
      </c>
      <c r="M30" s="2">
        <f t="shared" si="0"/>
        <v>8.8616</v>
      </c>
      <c r="O30" s="2"/>
    </row>
    <row r="31" spans="1:15" ht="12.75">
      <c r="A31" s="1" t="s">
        <v>21</v>
      </c>
      <c r="B31" s="2">
        <v>30</v>
      </c>
      <c r="C31" s="2">
        <v>9.6</v>
      </c>
      <c r="D31" s="2">
        <v>76.8</v>
      </c>
      <c r="E31" s="2">
        <v>10.56</v>
      </c>
      <c r="F31" s="2"/>
      <c r="G31" s="2">
        <v>30</v>
      </c>
      <c r="H31" s="2">
        <v>9</v>
      </c>
      <c r="I31" s="2">
        <v>72</v>
      </c>
      <c r="J31" s="2">
        <v>9.9</v>
      </c>
      <c r="L31" s="2">
        <v>10.23</v>
      </c>
      <c r="M31" s="2">
        <f t="shared" si="0"/>
        <v>9.3</v>
      </c>
      <c r="O3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History Department </cp:lastModifiedBy>
  <dcterms:created xsi:type="dcterms:W3CDTF">2001-04-04T18:54:08Z</dcterms:created>
  <dcterms:modified xsi:type="dcterms:W3CDTF">2001-04-30T14:03:55Z</dcterms:modified>
  <cp:category/>
  <cp:version/>
  <cp:contentType/>
  <cp:contentStatus/>
</cp:coreProperties>
</file>